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602" activeTab="0"/>
  </bookViews>
  <sheets>
    <sheet name="Arkusz1" sheetId="1" r:id="rId1"/>
    <sheet name="Grupa 1" sheetId="2" r:id="rId2"/>
    <sheet name="Grupa 2" sheetId="3" r:id="rId3"/>
    <sheet name="Grupa 3" sheetId="4" r:id="rId4"/>
    <sheet name="Grupa 4" sheetId="5" r:id="rId5"/>
    <sheet name="Grupa 5" sheetId="6" r:id="rId6"/>
    <sheet name="Grupa 6" sheetId="7" r:id="rId7"/>
    <sheet name="Grupa 7" sheetId="8" r:id="rId8"/>
    <sheet name="Grupa 8" sheetId="9" r:id="rId9"/>
    <sheet name="UMORZENIA" sheetId="10" r:id="rId10"/>
  </sheets>
  <definedNames/>
  <calcPr fullCalcOnLoad="1"/>
</workbook>
</file>

<file path=xl/sharedStrings.xml><?xml version="1.0" encoding="utf-8"?>
<sst xmlns="http://schemas.openxmlformats.org/spreadsheetml/2006/main" count="386" uniqueCount="99">
  <si>
    <t>Wyszczególnienie</t>
  </si>
  <si>
    <t>Wartość brutto</t>
  </si>
  <si>
    <t>Wartość netto</t>
  </si>
  <si>
    <t>zwiększenie</t>
  </si>
  <si>
    <t>zmniejszenie</t>
  </si>
  <si>
    <t xml:space="preserve">        Z m i a n a  wg wart. brutto</t>
  </si>
  <si>
    <t>GRUPA O</t>
  </si>
  <si>
    <t>GRUPA 1</t>
  </si>
  <si>
    <t>GRUPA 2</t>
  </si>
  <si>
    <t>GRUPA 3</t>
  </si>
  <si>
    <t>GRUPA 4</t>
  </si>
  <si>
    <t>GRUPA 5</t>
  </si>
  <si>
    <t>GRUPA 6</t>
  </si>
  <si>
    <t>GRUPA 7</t>
  </si>
  <si>
    <t>GRUPA 8</t>
  </si>
  <si>
    <t xml:space="preserve">R A Z E M </t>
  </si>
  <si>
    <t>z usług</t>
  </si>
  <si>
    <t>rodzaj zm.</t>
  </si>
  <si>
    <t>Starostwo Powiatowe</t>
  </si>
  <si>
    <t>Razem :</t>
  </si>
  <si>
    <t>Skarbnik</t>
  </si>
  <si>
    <t>Starosta</t>
  </si>
  <si>
    <t xml:space="preserve">   Zmiana wg wart. brutto</t>
  </si>
  <si>
    <t>Budynki i lokale</t>
  </si>
  <si>
    <t>Kotły i maszyny energetyczne</t>
  </si>
  <si>
    <t>Urządzenia techniczne</t>
  </si>
  <si>
    <t>Środki transportu</t>
  </si>
  <si>
    <t>x</t>
  </si>
  <si>
    <t>Grunty</t>
  </si>
  <si>
    <t>Zmiany:</t>
  </si>
  <si>
    <t>Zwiększenia w wyniku:</t>
  </si>
  <si>
    <t>OT- zakup</t>
  </si>
  <si>
    <t>PT - bezpłatne przyjęcie</t>
  </si>
  <si>
    <t>ZWS - zwiększenie wartości</t>
  </si>
  <si>
    <t>Zmniejszenia w wyniku:</t>
  </si>
  <si>
    <t>LTL - likwidacja</t>
  </si>
  <si>
    <t>LTS - sprzedaż</t>
  </si>
  <si>
    <t>LTP - bezpłatne przekazanie</t>
  </si>
  <si>
    <t>ZMS - zmniejszenie wartości</t>
  </si>
  <si>
    <t>OT</t>
  </si>
  <si>
    <t>PT</t>
  </si>
  <si>
    <t>ZWS</t>
  </si>
  <si>
    <t>LTL</t>
  </si>
  <si>
    <t>LTS</t>
  </si>
  <si>
    <t>LTP</t>
  </si>
  <si>
    <t>ZMS</t>
  </si>
  <si>
    <t>......................................</t>
  </si>
  <si>
    <t>....................................</t>
  </si>
  <si>
    <t>Razem:</t>
  </si>
  <si>
    <t>Zarząd Dróg Powiatowych</t>
  </si>
  <si>
    <t>Dom Pomocy Społecznej</t>
  </si>
  <si>
    <t>Pow.Insp.Nadzoru Budowlanego</t>
  </si>
  <si>
    <t>Dom Dziecka</t>
  </si>
  <si>
    <t>Zespół Szkół Nr 2 - RCKU</t>
  </si>
  <si>
    <t>Zespół Szkół Nr 2 - Warsztaty</t>
  </si>
  <si>
    <t>Pow.Ośr.Dok.Geodez.-Kartogr.</t>
  </si>
  <si>
    <t>Komenda Pow.P.Straży Poż.</t>
  </si>
  <si>
    <t xml:space="preserve">ZMIANY W STANIE MIENIA  POWIATU PYRZYCKIEGO </t>
  </si>
  <si>
    <t>Zespół Opieki Zdrowotnej</t>
  </si>
  <si>
    <t>Sąd Pyrzyce</t>
  </si>
  <si>
    <t>Powiatowy Urząd Pracy</t>
  </si>
  <si>
    <t>Pow. Centrum Pomocy Rodzinie</t>
  </si>
  <si>
    <t>Specjalny Ośrod.Szkol.Wychow.</t>
  </si>
  <si>
    <t>Zespół Szkół Nr 1</t>
  </si>
  <si>
    <t>Poradania Psychol.Pedagog.</t>
  </si>
  <si>
    <t>Pow.Międzyszkol.Ośrod.Sportowy</t>
  </si>
  <si>
    <t>umorzenia</t>
  </si>
  <si>
    <t>Załącznik A</t>
  </si>
  <si>
    <t xml:space="preserve">     Uwagi:  x / bezpośredni wynajem, dzierżawa, sprzedaż </t>
  </si>
  <si>
    <t>PT     - Bezpłatne przyjęcie</t>
  </si>
  <si>
    <t>.............................</t>
  </si>
  <si>
    <t>.................................</t>
  </si>
  <si>
    <t xml:space="preserve"> Główny Księgowy</t>
  </si>
  <si>
    <t xml:space="preserve">           Dyrektor </t>
  </si>
  <si>
    <t>Kwota</t>
  </si>
  <si>
    <t>ZWS  - Zwiększenie wartości</t>
  </si>
  <si>
    <t>LTL    - Likwidacja</t>
  </si>
  <si>
    <t>LTS    - Sprzedaż</t>
  </si>
  <si>
    <t>LTP    - Bezpłatne przekazanie</t>
  </si>
  <si>
    <t>ZMS   - Zmniejszenie wartości</t>
  </si>
  <si>
    <t>OT     -  Zakup</t>
  </si>
  <si>
    <t>Data</t>
  </si>
  <si>
    <t>………………</t>
  </si>
  <si>
    <t>do informacji o stanie mienia</t>
  </si>
  <si>
    <t xml:space="preserve">        Stan na 01.10.2008 r.</t>
  </si>
  <si>
    <t xml:space="preserve"> Stan na dzień 30.09.2009 r.</t>
  </si>
  <si>
    <t xml:space="preserve">za okres od  01.10.2008 r. do  30.09.2009 r. </t>
  </si>
  <si>
    <t>Grupa środka trwałego</t>
  </si>
  <si>
    <t>Wyszczególnienie majątku trwałego</t>
  </si>
  <si>
    <t>Wartość dochodów uzyskanych z użytkowania  mienia</t>
  </si>
  <si>
    <t>wynajmu / x</t>
  </si>
  <si>
    <t>Obiekty inżnierii lądowej i wodnej</t>
  </si>
  <si>
    <t>Maszyny, urządzenia i aparaty ogólnego zastosowania</t>
  </si>
  <si>
    <t>Specjalistyczne maszyny, urządzenia i aparaty</t>
  </si>
  <si>
    <t>Narzędzia, przyrządy, ruchomości i wyposażenie</t>
  </si>
  <si>
    <t xml:space="preserve">ZMIANY W STANIE MIENIA POWIATU PYRZYCKIEGO </t>
  </si>
  <si>
    <r>
      <t xml:space="preserve">GRUPA 8 </t>
    </r>
    <r>
      <rPr>
        <i/>
        <sz val="8"/>
        <rFont val="Comic Sans MS"/>
        <family val="4"/>
      </rPr>
      <t>(tylko konto 011)</t>
    </r>
  </si>
  <si>
    <t>Dom pomocy Społecznej</t>
  </si>
  <si>
    <t>(2550+7735,1)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</si>
</sst>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i/>
      <sz val="10"/>
      <name val="Arial CE"/>
      <family val="2"/>
    </font>
    <font>
      <b/>
      <i/>
      <sz val="12"/>
      <name val="Arial CE"/>
      <family val="2"/>
    </font>
    <font>
      <i/>
      <sz val="9"/>
      <name val="Arial CE"/>
      <family val="2"/>
    </font>
    <font>
      <b/>
      <sz val="10"/>
      <name val="Arial CE"/>
      <family val="2"/>
    </font>
    <font>
      <i/>
      <sz val="10"/>
      <color indexed="10"/>
      <name val="Arial CE"/>
      <family val="2"/>
    </font>
    <font>
      <sz val="9"/>
      <name val="Arial CE"/>
      <family val="0"/>
    </font>
    <font>
      <sz val="8"/>
      <name val="Arial CE"/>
      <family val="2"/>
    </font>
    <font>
      <sz val="10"/>
      <color indexed="10"/>
      <name val="Arial CE"/>
      <family val="2"/>
    </font>
    <font>
      <sz val="10"/>
      <name val="Comic Sans MS"/>
      <family val="4"/>
    </font>
    <font>
      <i/>
      <sz val="10"/>
      <name val="Comic Sans MS"/>
      <family val="4"/>
    </font>
    <font>
      <i/>
      <sz val="8"/>
      <name val="Comic Sans MS"/>
      <family val="4"/>
    </font>
    <font>
      <sz val="10"/>
      <color indexed="10"/>
      <name val="Comic Sans MS"/>
      <family val="4"/>
    </font>
    <font>
      <i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b/>
      <u val="single"/>
      <sz val="10"/>
      <name val="Comic Sans MS"/>
      <family val="4"/>
    </font>
    <font>
      <b/>
      <sz val="10"/>
      <name val="Comic Sans MS"/>
      <family val="4"/>
    </font>
    <font>
      <sz val="10"/>
      <color indexed="9"/>
      <name val="Comic Sans MS"/>
      <family val="4"/>
    </font>
    <font>
      <b/>
      <sz val="12"/>
      <name val="Comic Sans MS"/>
      <family val="4"/>
    </font>
    <font>
      <b/>
      <i/>
      <sz val="10"/>
      <name val="Comic Sans MS"/>
      <family val="4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9"/>
      <name val="Comic Sans MS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4" fontId="8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right" vertical="center"/>
    </xf>
    <xf numFmtId="4" fontId="14" fillId="0" borderId="21" xfId="0" applyNumberFormat="1" applyFont="1" applyBorder="1" applyAlignment="1">
      <alignment horizontal="right" vertical="center"/>
    </xf>
    <xf numFmtId="4" fontId="9" fillId="0" borderId="22" xfId="0" applyNumberFormat="1" applyFont="1" applyBorder="1" applyAlignment="1">
      <alignment horizontal="right" vertical="center"/>
    </xf>
    <xf numFmtId="4" fontId="14" fillId="0" borderId="23" xfId="0" applyNumberFormat="1" applyFont="1" applyBorder="1" applyAlignment="1">
      <alignment horizontal="right" vertical="center"/>
    </xf>
    <xf numFmtId="4" fontId="14" fillId="0" borderId="24" xfId="0" applyNumberFormat="1" applyFont="1" applyBorder="1" applyAlignment="1">
      <alignment horizontal="right" vertical="center"/>
    </xf>
    <xf numFmtId="4" fontId="14" fillId="0" borderId="25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/>
    </xf>
    <xf numFmtId="4" fontId="14" fillId="0" borderId="0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right" vertical="center"/>
    </xf>
    <xf numFmtId="4" fontId="9" fillId="0" borderId="21" xfId="0" applyNumberFormat="1" applyFont="1" applyBorder="1" applyAlignment="1">
      <alignment horizontal="right" vertical="center"/>
    </xf>
    <xf numFmtId="4" fontId="9" fillId="0" borderId="25" xfId="0" applyNumberFormat="1" applyFont="1" applyBorder="1" applyAlignment="1">
      <alignment horizontal="right" vertical="center"/>
    </xf>
    <xf numFmtId="4" fontId="9" fillId="0" borderId="20" xfId="0" applyNumberFormat="1" applyFont="1" applyBorder="1" applyAlignment="1">
      <alignment horizontal="right" vertical="center"/>
    </xf>
    <xf numFmtId="4" fontId="9" fillId="0" borderId="23" xfId="0" applyNumberFormat="1" applyFont="1" applyBorder="1" applyAlignment="1">
      <alignment horizontal="right" vertical="center"/>
    </xf>
    <xf numFmtId="4" fontId="14" fillId="0" borderId="14" xfId="0" applyNumberFormat="1" applyFont="1" applyBorder="1" applyAlignment="1">
      <alignment horizontal="right" vertical="center"/>
    </xf>
    <xf numFmtId="4" fontId="9" fillId="0" borderId="26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right" vertical="center"/>
    </xf>
    <xf numFmtId="4" fontId="9" fillId="0" borderId="28" xfId="0" applyNumberFormat="1" applyFont="1" applyBorder="1" applyAlignment="1">
      <alignment horizontal="right" vertical="center"/>
    </xf>
    <xf numFmtId="4" fontId="9" fillId="0" borderId="29" xfId="0" applyNumberFormat="1" applyFont="1" applyBorder="1" applyAlignment="1">
      <alignment horizontal="right" vertical="center"/>
    </xf>
    <xf numFmtId="4" fontId="9" fillId="0" borderId="30" xfId="0" applyNumberFormat="1" applyFont="1" applyBorder="1" applyAlignment="1">
      <alignment horizontal="right" vertical="center"/>
    </xf>
    <xf numFmtId="4" fontId="9" fillId="0" borderId="31" xfId="0" applyNumberFormat="1" applyFont="1" applyBorder="1" applyAlignment="1">
      <alignment horizontal="right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4" fontId="14" fillId="0" borderId="34" xfId="0" applyNumberFormat="1" applyFont="1" applyBorder="1" applyAlignment="1">
      <alignment horizontal="right" vertical="center"/>
    </xf>
    <xf numFmtId="4" fontId="14" fillId="0" borderId="35" xfId="0" applyNumberFormat="1" applyFont="1" applyBorder="1" applyAlignment="1">
      <alignment horizontal="right" vertical="center"/>
    </xf>
    <xf numFmtId="4" fontId="14" fillId="0" borderId="36" xfId="0" applyNumberFormat="1" applyFont="1" applyBorder="1" applyAlignment="1">
      <alignment horizontal="right" vertical="center"/>
    </xf>
    <xf numFmtId="4" fontId="15" fillId="0" borderId="37" xfId="0" applyNumberFormat="1" applyFont="1" applyFill="1" applyBorder="1" applyAlignment="1">
      <alignment horizontal="right" vertical="center"/>
    </xf>
    <xf numFmtId="4" fontId="15" fillId="0" borderId="38" xfId="0" applyNumberFormat="1" applyFont="1" applyFill="1" applyBorder="1" applyAlignment="1">
      <alignment horizontal="right" vertical="center"/>
    </xf>
    <xf numFmtId="4" fontId="14" fillId="0" borderId="39" xfId="0" applyNumberFormat="1" applyFont="1" applyBorder="1" applyAlignment="1">
      <alignment horizontal="right" vertical="center"/>
    </xf>
    <xf numFmtId="4" fontId="14" fillId="0" borderId="40" xfId="0" applyNumberFormat="1" applyFont="1" applyBorder="1" applyAlignment="1">
      <alignment horizontal="right" vertical="center"/>
    </xf>
    <xf numFmtId="0" fontId="10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" fontId="9" fillId="0" borderId="0" xfId="0" applyNumberFormat="1" applyFont="1" applyAlignment="1">
      <alignment/>
    </xf>
    <xf numFmtId="4" fontId="10" fillId="0" borderId="41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4" fontId="9" fillId="0" borderId="0" xfId="0" applyNumberFormat="1" applyFont="1" applyAlignment="1">
      <alignment horizontal="right"/>
    </xf>
    <xf numFmtId="0" fontId="10" fillId="0" borderId="2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" fontId="17" fillId="0" borderId="42" xfId="0" applyNumberFormat="1" applyFont="1" applyBorder="1" applyAlignment="1">
      <alignment horizontal="right" vertical="center"/>
    </xf>
    <xf numFmtId="4" fontId="17" fillId="0" borderId="43" xfId="0" applyNumberFormat="1" applyFont="1" applyBorder="1" applyAlignment="1">
      <alignment horizontal="right" vertical="center"/>
    </xf>
    <xf numFmtId="4" fontId="17" fillId="0" borderId="44" xfId="0" applyNumberFormat="1" applyFont="1" applyBorder="1" applyAlignment="1">
      <alignment horizontal="right" vertical="center"/>
    </xf>
    <xf numFmtId="4" fontId="17" fillId="0" borderId="45" xfId="0" applyNumberFormat="1" applyFont="1" applyBorder="1" applyAlignment="1">
      <alignment horizontal="right" vertical="center"/>
    </xf>
    <xf numFmtId="0" fontId="10" fillId="0" borderId="2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4" fontId="17" fillId="0" borderId="48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12" fillId="0" borderId="49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 wrapText="1"/>
    </xf>
    <xf numFmtId="4" fontId="17" fillId="0" borderId="51" xfId="0" applyNumberFormat="1" applyFont="1" applyBorder="1" applyAlignment="1">
      <alignment horizontal="right" vertical="center"/>
    </xf>
    <xf numFmtId="0" fontId="12" fillId="0" borderId="49" xfId="0" applyFont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9" fillId="0" borderId="57" xfId="0" applyFont="1" applyBorder="1" applyAlignment="1">
      <alignment/>
    </xf>
    <xf numFmtId="0" fontId="9" fillId="0" borderId="57" xfId="0" applyFont="1" applyFill="1" applyBorder="1" applyAlignment="1">
      <alignment/>
    </xf>
    <xf numFmtId="4" fontId="9" fillId="0" borderId="49" xfId="0" applyNumberFormat="1" applyFont="1" applyBorder="1" applyAlignment="1">
      <alignment/>
    </xf>
    <xf numFmtId="0" fontId="9" fillId="0" borderId="49" xfId="0" applyFont="1" applyBorder="1" applyAlignment="1">
      <alignment/>
    </xf>
    <xf numFmtId="4" fontId="9" fillId="0" borderId="58" xfId="0" applyNumberFormat="1" applyFont="1" applyBorder="1" applyAlignment="1">
      <alignment/>
    </xf>
    <xf numFmtId="0" fontId="9" fillId="0" borderId="49" xfId="0" applyFont="1" applyBorder="1" applyAlignment="1">
      <alignment horizontal="center"/>
    </xf>
    <xf numFmtId="0" fontId="14" fillId="0" borderId="49" xfId="0" applyFont="1" applyBorder="1" applyAlignment="1">
      <alignment/>
    </xf>
    <xf numFmtId="0" fontId="14" fillId="0" borderId="57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1" fillId="0" borderId="5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4" fontId="14" fillId="0" borderId="58" xfId="0" applyNumberFormat="1" applyFont="1" applyBorder="1" applyAlignment="1">
      <alignment/>
    </xf>
    <xf numFmtId="4" fontId="14" fillId="0" borderId="49" xfId="0" applyNumberFormat="1" applyFont="1" applyBorder="1" applyAlignment="1">
      <alignment/>
    </xf>
    <xf numFmtId="4" fontId="9" fillId="0" borderId="58" xfId="0" applyNumberFormat="1" applyFont="1" applyFill="1" applyBorder="1" applyAlignment="1">
      <alignment/>
    </xf>
    <xf numFmtId="4" fontId="9" fillId="0" borderId="49" xfId="0" applyNumberFormat="1" applyFont="1" applyFill="1" applyBorder="1" applyAlignment="1">
      <alignment/>
    </xf>
    <xf numFmtId="4" fontId="9" fillId="0" borderId="60" xfId="0" applyNumberFormat="1" applyFont="1" applyFill="1" applyBorder="1" applyAlignment="1">
      <alignment/>
    </xf>
    <xf numFmtId="0" fontId="10" fillId="0" borderId="6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right" vertical="center"/>
    </xf>
    <xf numFmtId="4" fontId="14" fillId="0" borderId="62" xfId="0" applyNumberFormat="1" applyFont="1" applyBorder="1" applyAlignment="1">
      <alignment horizontal="right" vertical="center"/>
    </xf>
    <xf numFmtId="4" fontId="14" fillId="0" borderId="29" xfId="0" applyNumberFormat="1" applyFont="1" applyBorder="1" applyAlignment="1">
      <alignment horizontal="right" vertical="center"/>
    </xf>
    <xf numFmtId="4" fontId="14" fillId="0" borderId="28" xfId="0" applyNumberFormat="1" applyFont="1" applyBorder="1" applyAlignment="1">
      <alignment horizontal="right" vertical="center"/>
    </xf>
    <xf numFmtId="4" fontId="14" fillId="0" borderId="26" xfId="0" applyNumberFormat="1" applyFont="1" applyBorder="1" applyAlignment="1">
      <alignment horizontal="right" vertical="center"/>
    </xf>
    <xf numFmtId="4" fontId="9" fillId="0" borderId="24" xfId="0" applyNumberFormat="1" applyFont="1" applyFill="1" applyBorder="1" applyAlignment="1">
      <alignment horizontal="right" vertical="center"/>
    </xf>
    <xf numFmtId="4" fontId="9" fillId="0" borderId="63" xfId="0" applyNumberFormat="1" applyFont="1" applyFill="1" applyBorder="1" applyAlignment="1">
      <alignment horizontal="right" vertical="center"/>
    </xf>
    <xf numFmtId="4" fontId="9" fillId="0" borderId="29" xfId="0" applyNumberFormat="1" applyFont="1" applyFill="1" applyBorder="1" applyAlignment="1">
      <alignment horizontal="right" vertical="center"/>
    </xf>
    <xf numFmtId="4" fontId="9" fillId="0" borderId="62" xfId="0" applyNumberFormat="1" applyFont="1" applyFill="1" applyBorder="1" applyAlignment="1">
      <alignment horizontal="right" vertical="center"/>
    </xf>
    <xf numFmtId="4" fontId="9" fillId="0" borderId="19" xfId="0" applyNumberFormat="1" applyFont="1" applyFill="1" applyBorder="1" applyAlignment="1">
      <alignment horizontal="right" vertical="center"/>
    </xf>
    <xf numFmtId="4" fontId="9" fillId="0" borderId="21" xfId="0" applyNumberFormat="1" applyFont="1" applyFill="1" applyBorder="1" applyAlignment="1">
      <alignment horizontal="right" vertical="center"/>
    </xf>
    <xf numFmtId="4" fontId="9" fillId="0" borderId="22" xfId="0" applyNumberFormat="1" applyFont="1" applyFill="1" applyBorder="1" applyAlignment="1">
      <alignment horizontal="right" vertical="center"/>
    </xf>
    <xf numFmtId="4" fontId="9" fillId="0" borderId="64" xfId="0" applyNumberFormat="1" applyFont="1" applyFill="1" applyBorder="1" applyAlignment="1">
      <alignment horizontal="right" vertical="center"/>
    </xf>
    <xf numFmtId="4" fontId="9" fillId="0" borderId="65" xfId="0" applyNumberFormat="1" applyFont="1" applyFill="1" applyBorder="1" applyAlignment="1">
      <alignment horizontal="right" vertical="center"/>
    </xf>
    <xf numFmtId="4" fontId="9" fillId="0" borderId="14" xfId="0" applyNumberFormat="1" applyFont="1" applyFill="1" applyBorder="1" applyAlignment="1">
      <alignment horizontal="right" vertical="center"/>
    </xf>
    <xf numFmtId="4" fontId="9" fillId="0" borderId="59" xfId="0" applyNumberFormat="1" applyFont="1" applyFill="1" applyBorder="1" applyAlignment="1">
      <alignment horizontal="right" vertical="center"/>
    </xf>
    <xf numFmtId="4" fontId="9" fillId="0" borderId="66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/>
    </xf>
    <xf numFmtId="4" fontId="9" fillId="0" borderId="26" xfId="0" applyNumberFormat="1" applyFont="1" applyFill="1" applyBorder="1" applyAlignment="1">
      <alignment horizontal="right" vertical="center"/>
    </xf>
    <xf numFmtId="4" fontId="9" fillId="0" borderId="25" xfId="0" applyNumberFormat="1" applyFont="1" applyFill="1" applyBorder="1" applyAlignment="1">
      <alignment horizontal="right" vertical="center"/>
    </xf>
    <xf numFmtId="4" fontId="9" fillId="0" borderId="31" xfId="0" applyNumberFormat="1" applyFont="1" applyFill="1" applyBorder="1" applyAlignment="1">
      <alignment horizontal="right" vertical="center"/>
    </xf>
    <xf numFmtId="4" fontId="9" fillId="0" borderId="58" xfId="0" applyNumberFormat="1" applyFont="1" applyFill="1" applyBorder="1" applyAlignment="1">
      <alignment horizontal="right" vertical="center"/>
    </xf>
    <xf numFmtId="4" fontId="9" fillId="0" borderId="28" xfId="0" applyNumberFormat="1" applyFont="1" applyFill="1" applyBorder="1" applyAlignment="1">
      <alignment horizontal="right" vertical="center"/>
    </xf>
    <xf numFmtId="4" fontId="9" fillId="0" borderId="49" xfId="0" applyNumberFormat="1" applyFont="1" applyFill="1" applyBorder="1" applyAlignment="1">
      <alignment horizontal="right" vertical="center"/>
    </xf>
    <xf numFmtId="4" fontId="9" fillId="0" borderId="23" xfId="0" applyNumberFormat="1" applyFont="1" applyFill="1" applyBorder="1" applyAlignment="1">
      <alignment horizontal="right" vertical="center"/>
    </xf>
    <xf numFmtId="4" fontId="9" fillId="0" borderId="67" xfId="0" applyNumberFormat="1" applyFont="1" applyFill="1" applyBorder="1" applyAlignment="1">
      <alignment horizontal="right" vertical="center"/>
    </xf>
    <xf numFmtId="4" fontId="9" fillId="0" borderId="68" xfId="0" applyNumberFormat="1" applyFont="1" applyFill="1" applyBorder="1" applyAlignment="1">
      <alignment horizontal="right" vertical="center"/>
    </xf>
    <xf numFmtId="4" fontId="9" fillId="0" borderId="69" xfId="0" applyNumberFormat="1" applyFont="1" applyFill="1" applyBorder="1" applyAlignment="1">
      <alignment horizontal="right" vertical="center"/>
    </xf>
    <xf numFmtId="4" fontId="9" fillId="0" borderId="60" xfId="0" applyNumberFormat="1" applyFont="1" applyFill="1" applyBorder="1" applyAlignment="1">
      <alignment horizontal="right" vertical="center"/>
    </xf>
    <xf numFmtId="4" fontId="9" fillId="0" borderId="11" xfId="0" applyNumberFormat="1" applyFont="1" applyFill="1" applyBorder="1" applyAlignment="1">
      <alignment horizontal="right" vertical="center"/>
    </xf>
    <xf numFmtId="4" fontId="17" fillId="0" borderId="45" xfId="0" applyNumberFormat="1" applyFont="1" applyFill="1" applyBorder="1" applyAlignment="1">
      <alignment horizontal="right" vertical="center"/>
    </xf>
    <xf numFmtId="4" fontId="17" fillId="0" borderId="43" xfId="0" applyNumberFormat="1" applyFont="1" applyFill="1" applyBorder="1" applyAlignment="1">
      <alignment horizontal="right" vertical="center"/>
    </xf>
    <xf numFmtId="4" fontId="17" fillId="0" borderId="51" xfId="0" applyNumberFormat="1" applyFont="1" applyFill="1" applyBorder="1" applyAlignment="1">
      <alignment horizontal="right" vertical="center"/>
    </xf>
    <xf numFmtId="4" fontId="17" fillId="0" borderId="42" xfId="0" applyNumberFormat="1" applyFont="1" applyFill="1" applyBorder="1" applyAlignment="1">
      <alignment horizontal="right" vertical="center"/>
    </xf>
    <xf numFmtId="4" fontId="17" fillId="0" borderId="44" xfId="0" applyNumberFormat="1" applyFont="1" applyFill="1" applyBorder="1" applyAlignment="1">
      <alignment horizontal="right" vertical="center"/>
    </xf>
    <xf numFmtId="4" fontId="9" fillId="0" borderId="70" xfId="0" applyNumberFormat="1" applyFont="1" applyFill="1" applyBorder="1" applyAlignment="1">
      <alignment horizontal="right" vertical="center"/>
    </xf>
    <xf numFmtId="4" fontId="18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4" fontId="18" fillId="0" borderId="0" xfId="0" applyNumberFormat="1" applyFont="1" applyBorder="1" applyAlignment="1">
      <alignment/>
    </xf>
    <xf numFmtId="4" fontId="38" fillId="0" borderId="0" xfId="0" applyNumberFormat="1" applyFont="1" applyBorder="1" applyAlignment="1">
      <alignment/>
    </xf>
    <xf numFmtId="0" fontId="9" fillId="0" borderId="19" xfId="0" applyFont="1" applyBorder="1" applyAlignment="1">
      <alignment horizontal="right" vertical="center" wrapText="1"/>
    </xf>
    <xf numFmtId="4" fontId="9" fillId="0" borderId="64" xfId="0" applyNumberFormat="1" applyFont="1" applyBorder="1" applyAlignment="1">
      <alignment horizontal="right" vertical="center" wrapText="1"/>
    </xf>
    <xf numFmtId="0" fontId="9" fillId="0" borderId="32" xfId="0" applyFont="1" applyBorder="1" applyAlignment="1">
      <alignment horizontal="right" vertical="center" wrapText="1"/>
    </xf>
    <xf numFmtId="4" fontId="9" fillId="0" borderId="69" xfId="0" applyNumberFormat="1" applyFont="1" applyBorder="1" applyAlignment="1">
      <alignment horizontal="right" vertical="center" wrapText="1"/>
    </xf>
    <xf numFmtId="0" fontId="9" fillId="0" borderId="71" xfId="0" applyFont="1" applyBorder="1" applyAlignment="1">
      <alignment horizontal="right" vertical="center" wrapText="1"/>
    </xf>
    <xf numFmtId="4" fontId="14" fillId="0" borderId="67" xfId="0" applyNumberFormat="1" applyFont="1" applyBorder="1" applyAlignment="1">
      <alignment horizontal="right" vertical="center" wrapText="1"/>
    </xf>
    <xf numFmtId="0" fontId="9" fillId="0" borderId="26" xfId="0" applyFont="1" applyBorder="1" applyAlignment="1">
      <alignment horizontal="right" vertical="center" wrapText="1"/>
    </xf>
    <xf numFmtId="4" fontId="9" fillId="0" borderId="67" xfId="0" applyNumberFormat="1" applyFont="1" applyBorder="1" applyAlignment="1">
      <alignment horizontal="right" vertical="center" wrapText="1"/>
    </xf>
    <xf numFmtId="4" fontId="14" fillId="0" borderId="65" xfId="0" applyNumberFormat="1" applyFont="1" applyBorder="1" applyAlignment="1">
      <alignment horizontal="right" vertical="center" wrapText="1"/>
    </xf>
    <xf numFmtId="0" fontId="9" fillId="0" borderId="62" xfId="0" applyFont="1" applyBorder="1" applyAlignment="1">
      <alignment horizontal="right" vertical="center" wrapText="1"/>
    </xf>
    <xf numFmtId="4" fontId="9" fillId="0" borderId="65" xfId="0" applyNumberFormat="1" applyFont="1" applyBorder="1" applyAlignment="1">
      <alignment horizontal="right" vertical="center" wrapText="1"/>
    </xf>
    <xf numFmtId="0" fontId="9" fillId="0" borderId="36" xfId="0" applyFont="1" applyBorder="1" applyAlignment="1">
      <alignment horizontal="right" vertical="center" wrapText="1"/>
    </xf>
    <xf numFmtId="0" fontId="9" fillId="0" borderId="35" xfId="0" applyFont="1" applyBorder="1" applyAlignment="1">
      <alignment horizontal="right" vertical="center" wrapText="1"/>
    </xf>
    <xf numFmtId="4" fontId="9" fillId="0" borderId="19" xfId="0" applyNumberFormat="1" applyFont="1" applyBorder="1" applyAlignment="1">
      <alignment horizontal="right" vertical="center" wrapText="1"/>
    </xf>
    <xf numFmtId="0" fontId="9" fillId="0" borderId="72" xfId="0" applyFont="1" applyBorder="1" applyAlignment="1">
      <alignment horizontal="right" vertical="center" wrapText="1"/>
    </xf>
    <xf numFmtId="4" fontId="9" fillId="0" borderId="73" xfId="0" applyNumberFormat="1" applyFont="1" applyBorder="1" applyAlignment="1">
      <alignment horizontal="right" vertical="center" wrapText="1"/>
    </xf>
    <xf numFmtId="0" fontId="9" fillId="0" borderId="74" xfId="0" applyFont="1" applyBorder="1" applyAlignment="1">
      <alignment horizontal="right" vertical="center" wrapText="1"/>
    </xf>
    <xf numFmtId="4" fontId="9" fillId="0" borderId="21" xfId="0" applyNumberFormat="1" applyFont="1" applyBorder="1" applyAlignment="1">
      <alignment horizontal="right" vertical="center" wrapText="1"/>
    </xf>
    <xf numFmtId="0" fontId="9" fillId="0" borderId="75" xfId="0" applyFont="1" applyBorder="1" applyAlignment="1">
      <alignment horizontal="right" vertical="center" wrapText="1"/>
    </xf>
    <xf numFmtId="4" fontId="14" fillId="0" borderId="64" xfId="0" applyNumberFormat="1" applyFont="1" applyBorder="1" applyAlignment="1">
      <alignment horizontal="right" vertical="center" wrapText="1"/>
    </xf>
    <xf numFmtId="0" fontId="9" fillId="0" borderId="24" xfId="0" applyFont="1" applyBorder="1" applyAlignment="1">
      <alignment horizontal="right" vertical="center" wrapText="1"/>
    </xf>
    <xf numFmtId="4" fontId="14" fillId="0" borderId="69" xfId="0" applyNumberFormat="1" applyFont="1" applyBorder="1" applyAlignment="1">
      <alignment horizontal="right" vertical="center" wrapText="1"/>
    </xf>
    <xf numFmtId="0" fontId="9" fillId="0" borderId="28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right" vertical="center" wrapText="1"/>
    </xf>
    <xf numFmtId="0" fontId="10" fillId="0" borderId="6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right" vertical="center" wrapText="1"/>
    </xf>
    <xf numFmtId="4" fontId="14" fillId="0" borderId="21" xfId="0" applyNumberFormat="1" applyFont="1" applyBorder="1" applyAlignment="1">
      <alignment horizontal="right" vertical="center" wrapText="1"/>
    </xf>
    <xf numFmtId="49" fontId="1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0" borderId="80" xfId="0" applyNumberFormat="1" applyFont="1" applyBorder="1" applyAlignment="1">
      <alignment horizontal="center" vertical="center" wrapText="1"/>
    </xf>
    <xf numFmtId="49" fontId="9" fillId="0" borderId="59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10" fillId="0" borderId="8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82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M23" sqref="M23"/>
    </sheetView>
  </sheetViews>
  <sheetFormatPr defaultColWidth="9.00390625" defaultRowHeight="12.75"/>
  <cols>
    <col min="1" max="1" width="13.875" style="0" customWidth="1"/>
    <col min="2" max="2" width="28.75390625" style="0" customWidth="1"/>
    <col min="3" max="4" width="13.00390625" style="0" customWidth="1"/>
    <col min="5" max="5" width="12.00390625" style="0" hidden="1" customWidth="1"/>
    <col min="6" max="6" width="12.75390625" style="0" customWidth="1"/>
    <col min="7" max="7" width="12.125" style="0" customWidth="1"/>
    <col min="8" max="8" width="13.75390625" style="0" customWidth="1"/>
    <col min="9" max="9" width="13.25390625" style="0" customWidth="1"/>
    <col min="10" max="10" width="11.125" style="0" customWidth="1"/>
    <col min="11" max="11" width="11.875" style="0" customWidth="1"/>
  </cols>
  <sheetData>
    <row r="1" ht="15">
      <c r="J1" s="34" t="s">
        <v>67</v>
      </c>
    </row>
    <row r="2" ht="15">
      <c r="J2" s="34" t="s">
        <v>83</v>
      </c>
    </row>
    <row r="4" spans="1:11" ht="17.25" customHeight="1">
      <c r="A4" s="215" t="s">
        <v>95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1" ht="17.25" customHeight="1">
      <c r="A5" s="215" t="s">
        <v>86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</row>
    <row r="6" spans="1:11" ht="15.75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8.75" customHeight="1">
      <c r="A7" s="217" t="s">
        <v>87</v>
      </c>
      <c r="B7" s="220" t="s">
        <v>88</v>
      </c>
      <c r="C7" s="210" t="s">
        <v>84</v>
      </c>
      <c r="D7" s="211"/>
      <c r="E7" s="35" t="s">
        <v>5</v>
      </c>
      <c r="F7" s="210" t="s">
        <v>22</v>
      </c>
      <c r="G7" s="212"/>
      <c r="H7" s="210" t="s">
        <v>85</v>
      </c>
      <c r="I7" s="211"/>
      <c r="J7" s="206" t="s">
        <v>89</v>
      </c>
      <c r="K7" s="207"/>
    </row>
    <row r="8" spans="1:11" ht="18.75" customHeight="1">
      <c r="A8" s="218"/>
      <c r="B8" s="221"/>
      <c r="C8" s="200" t="s">
        <v>1</v>
      </c>
      <c r="D8" s="224" t="s">
        <v>2</v>
      </c>
      <c r="E8" s="36" t="s">
        <v>17</v>
      </c>
      <c r="F8" s="200" t="s">
        <v>3</v>
      </c>
      <c r="G8" s="202" t="s">
        <v>4</v>
      </c>
      <c r="H8" s="200" t="s">
        <v>1</v>
      </c>
      <c r="I8" s="224" t="s">
        <v>2</v>
      </c>
      <c r="J8" s="208"/>
      <c r="K8" s="209"/>
    </row>
    <row r="9" spans="1:11" ht="19.5" customHeight="1" thickBot="1">
      <c r="A9" s="219"/>
      <c r="B9" s="222"/>
      <c r="C9" s="223"/>
      <c r="D9" s="225"/>
      <c r="E9" s="39"/>
      <c r="F9" s="223"/>
      <c r="G9" s="226"/>
      <c r="H9" s="223"/>
      <c r="I9" s="225"/>
      <c r="J9" s="40" t="s">
        <v>16</v>
      </c>
      <c r="K9" s="38" t="s">
        <v>90</v>
      </c>
    </row>
    <row r="10" spans="1:11" s="23" customFormat="1" ht="24.75" customHeight="1" thickTop="1">
      <c r="A10" s="134" t="s">
        <v>6</v>
      </c>
      <c r="B10" s="135" t="s">
        <v>28</v>
      </c>
      <c r="C10" s="136">
        <v>813446.24</v>
      </c>
      <c r="D10" s="137">
        <v>813446.24</v>
      </c>
      <c r="E10" s="138"/>
      <c r="F10" s="46">
        <v>2390</v>
      </c>
      <c r="G10" s="139">
        <v>2550</v>
      </c>
      <c r="H10" s="46">
        <f>SUM(C10+F10-G10)</f>
        <v>813286.24</v>
      </c>
      <c r="I10" s="137">
        <v>813286.24</v>
      </c>
      <c r="J10" s="140">
        <v>0</v>
      </c>
      <c r="K10" s="137">
        <v>0</v>
      </c>
    </row>
    <row r="11" spans="1:11" ht="24.75" customHeight="1">
      <c r="A11" s="41" t="s">
        <v>7</v>
      </c>
      <c r="B11" s="73" t="s">
        <v>23</v>
      </c>
      <c r="C11" s="42">
        <f>SUM('Grupa 1'!C27)</f>
        <v>9626108.879999999</v>
      </c>
      <c r="D11" s="43">
        <f>SUM('Grupa 1'!D27)</f>
        <v>5967215.689999999</v>
      </c>
      <c r="E11" s="44"/>
      <c r="F11" s="42">
        <f>SUM('Grupa 1'!F27)</f>
        <v>115523.99000000002</v>
      </c>
      <c r="G11" s="45">
        <f>SUM('Grupa 1'!G27)</f>
        <v>49109.27</v>
      </c>
      <c r="H11" s="46">
        <f>SUM('Grupa 1'!H27)</f>
        <v>9692523.600000001</v>
      </c>
      <c r="I11" s="43">
        <f>SUM('Grupa 1'!I27)</f>
        <v>5821500.14</v>
      </c>
      <c r="J11" s="47">
        <f>SUM('Grupa 1'!J27)</f>
        <v>178291.1</v>
      </c>
      <c r="K11" s="43">
        <f>SUM('Grupa 1'!K27)</f>
        <v>229493.31</v>
      </c>
    </row>
    <row r="12" spans="1:11" ht="16.5" customHeight="1">
      <c r="A12" s="200" t="s">
        <v>8</v>
      </c>
      <c r="B12" s="202" t="s">
        <v>91</v>
      </c>
      <c r="C12" s="213">
        <f>SUM('Grupa 2'!B27)</f>
        <v>4294713.08</v>
      </c>
      <c r="D12" s="214">
        <f>SUM('Grupa 2'!C27)</f>
        <v>3412811.15</v>
      </c>
      <c r="E12" s="48"/>
      <c r="F12" s="195">
        <f>SUM('Grupa 2'!E27)</f>
        <v>964819.79</v>
      </c>
      <c r="G12" s="197">
        <f>SUM('Grupa 2'!F27)</f>
        <v>0</v>
      </c>
      <c r="H12" s="213">
        <f>SUM('Grupa 2'!G27)</f>
        <v>5259532.87</v>
      </c>
      <c r="I12" s="214">
        <f>SUM('Grupa 2'!H27)</f>
        <v>4191968.39</v>
      </c>
      <c r="J12" s="181">
        <f>SUM('Grupa 2'!I27)</f>
        <v>0</v>
      </c>
      <c r="K12" s="184">
        <f>SUM('Grupa 2'!J27)</f>
        <v>0</v>
      </c>
    </row>
    <row r="13" spans="1:11" s="7" customFormat="1" ht="14.25" customHeight="1">
      <c r="A13" s="201"/>
      <c r="B13" s="203"/>
      <c r="C13" s="176"/>
      <c r="D13" s="199"/>
      <c r="E13" s="49"/>
      <c r="F13" s="196"/>
      <c r="G13" s="198"/>
      <c r="H13" s="176"/>
      <c r="I13" s="199"/>
      <c r="J13" s="182"/>
      <c r="K13" s="185"/>
    </row>
    <row r="14" spans="1:11" ht="19.5" customHeight="1">
      <c r="A14" s="50" t="s">
        <v>9</v>
      </c>
      <c r="B14" s="74" t="s">
        <v>24</v>
      </c>
      <c r="C14" s="51">
        <f>SUM('Grupa 3'!C27)</f>
        <v>48370.61</v>
      </c>
      <c r="D14" s="52">
        <f>SUM('Grupa 3'!D27)</f>
        <v>16784.68</v>
      </c>
      <c r="E14" s="53">
        <f>SUM('Grupa 3'!E27)</f>
        <v>0</v>
      </c>
      <c r="F14" s="54">
        <f>SUM('Grupa 3'!F27)</f>
        <v>1698</v>
      </c>
      <c r="G14" s="55">
        <f>SUM('Grupa 3'!G27)</f>
        <v>0</v>
      </c>
      <c r="H14" s="51">
        <f>SUM('Grupa 3'!H27)</f>
        <v>50068.61</v>
      </c>
      <c r="I14" s="52">
        <f>SUM('Grupa 3'!I27)</f>
        <v>15793.119999999999</v>
      </c>
      <c r="J14" s="44">
        <f>SUM('Grupa 3'!J27)</f>
        <v>0</v>
      </c>
      <c r="K14" s="52">
        <f>SUM('Grupa 3'!K27)</f>
        <v>0</v>
      </c>
    </row>
    <row r="15" spans="1:11" ht="15.75" customHeight="1">
      <c r="A15" s="200" t="s">
        <v>10</v>
      </c>
      <c r="B15" s="202" t="s">
        <v>92</v>
      </c>
      <c r="C15" s="189">
        <f>SUM('Grupa 4'!C27)</f>
        <v>481980.06999999995</v>
      </c>
      <c r="D15" s="193">
        <f>SUM('Grupa 4'!D27)</f>
        <v>106776.04</v>
      </c>
      <c r="E15" s="56"/>
      <c r="F15" s="177">
        <f>SUM('Grupa 4'!F27)</f>
        <v>123100.94</v>
      </c>
      <c r="G15" s="179">
        <f>SUM('Grupa 4'!G27)</f>
        <v>65326.35</v>
      </c>
      <c r="H15" s="189">
        <f>SUM('Grupa 4'!H27)</f>
        <v>539754.66</v>
      </c>
      <c r="I15" s="193">
        <f>SUM('Grupa 4'!I27)</f>
        <v>162058.07</v>
      </c>
      <c r="J15" s="183">
        <f>SUM('Grupa 4'!J27)</f>
        <v>0</v>
      </c>
      <c r="K15" s="186">
        <f>SUM('Grupa 4'!K27)</f>
        <v>0</v>
      </c>
    </row>
    <row r="16" spans="1:11" s="7" customFormat="1" ht="13.5" customHeight="1">
      <c r="A16" s="201"/>
      <c r="B16" s="203"/>
      <c r="C16" s="176"/>
      <c r="D16" s="199"/>
      <c r="E16" s="57">
        <f>SUM('Grupa 4'!E27)</f>
        <v>0</v>
      </c>
      <c r="F16" s="196"/>
      <c r="G16" s="198"/>
      <c r="H16" s="176"/>
      <c r="I16" s="199"/>
      <c r="J16" s="182"/>
      <c r="K16" s="185"/>
    </row>
    <row r="17" spans="1:11" ht="15.75" customHeight="1">
      <c r="A17" s="200" t="s">
        <v>11</v>
      </c>
      <c r="B17" s="202" t="s">
        <v>93</v>
      </c>
      <c r="C17" s="189">
        <f>SUM('Grupa 5'!C27)</f>
        <v>404710.9</v>
      </c>
      <c r="D17" s="193">
        <f>SUM('Grupa 5'!D27)</f>
        <v>234226.06</v>
      </c>
      <c r="E17" s="49"/>
      <c r="F17" s="177">
        <f>SUM('Grupa 5'!F27)</f>
        <v>70886.43</v>
      </c>
      <c r="G17" s="179">
        <f>SUM('Grupa 5'!G27)</f>
        <v>0</v>
      </c>
      <c r="H17" s="189">
        <f>SUM('Grupa 5'!H27)</f>
        <v>475597.32999999996</v>
      </c>
      <c r="I17" s="193">
        <f>SUM('Grupa 5'!I27)</f>
        <v>258751.23</v>
      </c>
      <c r="J17" s="183">
        <f>SUM('Grupa 5'!J27)</f>
        <v>0</v>
      </c>
      <c r="K17" s="186">
        <f>SUM('Grupa 5'!K27)</f>
        <v>3600</v>
      </c>
    </row>
    <row r="18" spans="1:11" s="7" customFormat="1" ht="14.25" customHeight="1">
      <c r="A18" s="201"/>
      <c r="B18" s="203"/>
      <c r="C18" s="176"/>
      <c r="D18" s="199"/>
      <c r="E18" s="57">
        <f>SUM('Grupa 5'!E27)</f>
        <v>0</v>
      </c>
      <c r="F18" s="196"/>
      <c r="G18" s="198"/>
      <c r="H18" s="176"/>
      <c r="I18" s="199"/>
      <c r="J18" s="182"/>
      <c r="K18" s="185"/>
    </row>
    <row r="19" spans="1:11" ht="23.25" customHeight="1">
      <c r="A19" s="58" t="s">
        <v>12</v>
      </c>
      <c r="B19" s="75" t="s">
        <v>25</v>
      </c>
      <c r="C19" s="51">
        <f>SUM('Grupa 6'!C27)</f>
        <v>648835.28</v>
      </c>
      <c r="D19" s="52">
        <f>SUM('Grupa 6'!D27)</f>
        <v>367520.46</v>
      </c>
      <c r="E19" s="57">
        <f>SUM('Grupa 6'!E27)</f>
        <v>0</v>
      </c>
      <c r="F19" s="59">
        <f>SUM('Grupa 6'!F27)</f>
        <v>37926.020000000004</v>
      </c>
      <c r="G19" s="60">
        <f>SUM('Grupa 6'!G27)</f>
        <v>16414.27</v>
      </c>
      <c r="H19" s="51">
        <f>SUM('Grupa 6'!H27)</f>
        <v>670347.03</v>
      </c>
      <c r="I19" s="52">
        <f>SUM('Grupa 6'!I27)</f>
        <v>343744.33</v>
      </c>
      <c r="J19" s="61">
        <f>SUM('Grupa 6'!J27)</f>
        <v>0</v>
      </c>
      <c r="K19" s="52">
        <f>SUM('Grupa 6'!K27)</f>
        <v>0</v>
      </c>
    </row>
    <row r="20" spans="1:11" ht="23.25" customHeight="1">
      <c r="A20" s="50" t="s">
        <v>13</v>
      </c>
      <c r="B20" s="74" t="s">
        <v>26</v>
      </c>
      <c r="C20" s="51">
        <f>SUM('Grupa 7'!C27)</f>
        <v>728555.77</v>
      </c>
      <c r="D20" s="62">
        <f>SUM('Grupa 7'!D27)</f>
        <v>421292.83</v>
      </c>
      <c r="E20" s="53">
        <f>SUM('Grupa 7'!E27)</f>
        <v>0</v>
      </c>
      <c r="F20" s="54">
        <f>SUM('Grupa 7'!F27)</f>
        <v>165389.22999999998</v>
      </c>
      <c r="G20" s="55">
        <f>SUM('Grupa 7'!G27)</f>
        <v>3500</v>
      </c>
      <c r="H20" s="51">
        <f>SUM('Grupa 7'!H27)</f>
        <v>890445</v>
      </c>
      <c r="I20" s="52">
        <f>SUM('Grupa 7'!I27)</f>
        <v>497276.94999999995</v>
      </c>
      <c r="J20" s="44">
        <f>SUM('Grupa 7'!J27)</f>
        <v>7843.56</v>
      </c>
      <c r="K20" s="52">
        <v>0</v>
      </c>
    </row>
    <row r="21" spans="1:11" ht="15.75" customHeight="1">
      <c r="A21" s="200" t="s">
        <v>96</v>
      </c>
      <c r="B21" s="202" t="s">
        <v>94</v>
      </c>
      <c r="C21" s="189">
        <f>SUM('Grupa 8'!C27)</f>
        <v>281887.43000000005</v>
      </c>
      <c r="D21" s="191">
        <f>SUM('Grupa 8'!D27)</f>
        <v>139535.74</v>
      </c>
      <c r="E21" s="56"/>
      <c r="F21" s="177">
        <f>SUM('Grupa 8'!F27)</f>
        <v>17809.010000000002</v>
      </c>
      <c r="G21" s="179">
        <f>SUM('Grupa 8'!G27)</f>
        <v>6307.33</v>
      </c>
      <c r="H21" s="189">
        <f>SUM('Grupa 8'!H27)</f>
        <v>293389.11</v>
      </c>
      <c r="I21" s="193">
        <f>SUM('Grupa 8'!I27)</f>
        <v>123154.21</v>
      </c>
      <c r="J21" s="183">
        <f>SUM('Grupa 8'!J27)</f>
        <v>0</v>
      </c>
      <c r="K21" s="186">
        <f>SUM('Grupa 8'!K27)</f>
        <v>0</v>
      </c>
    </row>
    <row r="22" spans="1:11" s="7" customFormat="1" ht="15" customHeight="1" thickBot="1">
      <c r="A22" s="204"/>
      <c r="B22" s="205"/>
      <c r="C22" s="190"/>
      <c r="D22" s="192"/>
      <c r="E22" s="63">
        <f>SUM('Grupa 8'!E27)</f>
        <v>0</v>
      </c>
      <c r="F22" s="178"/>
      <c r="G22" s="180"/>
      <c r="H22" s="190"/>
      <c r="I22" s="194"/>
      <c r="J22" s="187"/>
      <c r="K22" s="188"/>
    </row>
    <row r="23" spans="1:11" ht="27.75" customHeight="1" thickBot="1">
      <c r="A23" s="64" t="s">
        <v>15</v>
      </c>
      <c r="B23" s="65" t="s">
        <v>27</v>
      </c>
      <c r="C23" s="66">
        <f>SUM(C10:C21)</f>
        <v>17328608.259999998</v>
      </c>
      <c r="D23" s="67">
        <f>SUM(D10:D21)</f>
        <v>11479608.889999999</v>
      </c>
      <c r="E23" s="68"/>
      <c r="F23" s="69">
        <f aca="true" t="shared" si="0" ref="F23:K23">SUM(F10:F21)</f>
        <v>1499543.41</v>
      </c>
      <c r="G23" s="70">
        <f t="shared" si="0"/>
        <v>143207.21999999997</v>
      </c>
      <c r="H23" s="66">
        <f t="shared" si="0"/>
        <v>18684944.45</v>
      </c>
      <c r="I23" s="67">
        <f t="shared" si="0"/>
        <v>12227532.68</v>
      </c>
      <c r="J23" s="71">
        <f t="shared" si="0"/>
        <v>186134.66</v>
      </c>
      <c r="K23" s="72">
        <f t="shared" si="0"/>
        <v>233093.31</v>
      </c>
    </row>
    <row r="25" spans="1:10" ht="16.5">
      <c r="A25" s="76" t="s">
        <v>29</v>
      </c>
      <c r="B25" s="77"/>
      <c r="C25" s="34"/>
      <c r="D25" s="34"/>
      <c r="E25" s="34"/>
      <c r="F25" s="34"/>
      <c r="G25" s="34"/>
      <c r="H25" s="34" t="s">
        <v>68</v>
      </c>
      <c r="I25" s="34"/>
      <c r="J25" s="34"/>
    </row>
    <row r="26" spans="1:10" ht="17.25" thickBot="1">
      <c r="A26" s="78" t="s">
        <v>30</v>
      </c>
      <c r="B26" s="34"/>
      <c r="C26" s="34"/>
      <c r="D26" s="34"/>
      <c r="E26" s="34"/>
      <c r="F26" s="34"/>
      <c r="G26" s="34"/>
      <c r="H26" s="34"/>
      <c r="I26" s="34"/>
      <c r="J26" s="34"/>
    </row>
    <row r="27" spans="1:11" ht="16.5">
      <c r="A27" s="34" t="s">
        <v>31</v>
      </c>
      <c r="B27" s="78"/>
      <c r="C27" s="79">
        <f>SUM(UMORZENIA!C20)</f>
        <v>1244081.04</v>
      </c>
      <c r="D27" s="79"/>
      <c r="E27" s="80"/>
      <c r="F27" s="79"/>
      <c r="G27" s="79"/>
      <c r="H27" s="174">
        <f>SUM(D23)</f>
        <v>11479608.889999999</v>
      </c>
      <c r="I27" s="123"/>
      <c r="J27" s="79"/>
      <c r="K27" s="124"/>
    </row>
    <row r="28" spans="1:11" ht="16.5">
      <c r="A28" s="34" t="s">
        <v>32</v>
      </c>
      <c r="B28" s="78"/>
      <c r="C28" s="79">
        <f>SUM(UMORZENIA!D20)</f>
        <v>61088.68000000001</v>
      </c>
      <c r="D28" s="173">
        <f>C27+C28+C29</f>
        <v>1499543.41</v>
      </c>
      <c r="E28" s="79"/>
      <c r="F28" s="172">
        <f>F23-D28</f>
        <v>0</v>
      </c>
      <c r="G28" s="79"/>
      <c r="H28" s="174">
        <f>SUM(I23)</f>
        <v>12227532.68</v>
      </c>
      <c r="I28" s="79"/>
      <c r="J28" s="79"/>
      <c r="K28" s="124"/>
    </row>
    <row r="29" spans="1:11" ht="16.5">
      <c r="A29" s="34" t="s">
        <v>33</v>
      </c>
      <c r="B29" s="78"/>
      <c r="C29" s="79">
        <f>SUM(UMORZENIA!E20)</f>
        <v>194373.69000000003</v>
      </c>
      <c r="D29" s="172"/>
      <c r="E29" s="79"/>
      <c r="F29" s="79"/>
      <c r="G29" s="79"/>
      <c r="H29" s="174">
        <f>SUM(F23)</f>
        <v>1499543.41</v>
      </c>
      <c r="I29" s="79"/>
      <c r="J29" s="79"/>
      <c r="K29" s="124"/>
    </row>
    <row r="30" spans="1:11" ht="16.5">
      <c r="A30" s="78" t="s">
        <v>34</v>
      </c>
      <c r="B30" s="78"/>
      <c r="C30" s="86"/>
      <c r="D30" s="172"/>
      <c r="E30" s="79"/>
      <c r="F30" s="82" t="s">
        <v>20</v>
      </c>
      <c r="G30" s="79"/>
      <c r="H30" s="175">
        <f>SUM(H27-H28+H29)</f>
        <v>751619.619999999</v>
      </c>
      <c r="I30" s="79"/>
      <c r="J30" s="82" t="s">
        <v>21</v>
      </c>
      <c r="K30" s="124"/>
    </row>
    <row r="31" spans="1:11" ht="16.5">
      <c r="A31" s="34" t="s">
        <v>35</v>
      </c>
      <c r="B31" s="78"/>
      <c r="C31" s="79">
        <f>SUM(UMORZENIA!F20)</f>
        <v>58697.15</v>
      </c>
      <c r="D31" s="172"/>
      <c r="E31" s="79"/>
      <c r="F31" s="34"/>
      <c r="G31" s="79"/>
      <c r="H31" s="174">
        <f>SUM(UMORZENIA!J20)</f>
        <v>741334.5199999997</v>
      </c>
      <c r="I31" s="79"/>
      <c r="J31" s="34"/>
      <c r="K31" s="124"/>
    </row>
    <row r="32" spans="1:11" ht="16.5">
      <c r="A32" s="34" t="s">
        <v>36</v>
      </c>
      <c r="B32" s="78"/>
      <c r="C32" s="79">
        <f>SUM(UMORZENIA!G20)</f>
        <v>11235.1</v>
      </c>
      <c r="D32" s="173">
        <f>C31+C32+C33+C34</f>
        <v>143207.22</v>
      </c>
      <c r="E32" s="79"/>
      <c r="F32" s="172">
        <f>D32-G23</f>
        <v>0</v>
      </c>
      <c r="G32" s="79"/>
      <c r="H32" s="175">
        <f>SUM(H30-H31)</f>
        <v>10285.099999999278</v>
      </c>
      <c r="I32" s="79"/>
      <c r="J32" s="34"/>
      <c r="K32" s="124"/>
    </row>
    <row r="33" spans="1:11" ht="15">
      <c r="A33" s="34" t="s">
        <v>37</v>
      </c>
      <c r="B33" s="34"/>
      <c r="C33" s="79">
        <f>SUM(UMORZENIA!H20)</f>
        <v>50025.39</v>
      </c>
      <c r="D33" s="79"/>
      <c r="E33" s="79"/>
      <c r="F33" s="79"/>
      <c r="G33" s="79"/>
      <c r="H33" s="174" t="s">
        <v>98</v>
      </c>
      <c r="I33" s="79"/>
      <c r="J33" s="79"/>
      <c r="K33" s="124"/>
    </row>
    <row r="34" spans="1:11" ht="15">
      <c r="A34" s="34" t="s">
        <v>38</v>
      </c>
      <c r="B34" s="34"/>
      <c r="C34" s="79">
        <f>SUM(UMORZENIA!I20)</f>
        <v>23249.58</v>
      </c>
      <c r="D34" s="79"/>
      <c r="E34" s="79"/>
      <c r="F34" s="82" t="s">
        <v>47</v>
      </c>
      <c r="G34" s="79"/>
      <c r="H34" s="172"/>
      <c r="I34" s="79"/>
      <c r="J34" s="82" t="s">
        <v>46</v>
      </c>
      <c r="K34" s="124"/>
    </row>
    <row r="35" spans="1:11" ht="12.75">
      <c r="A35" s="31"/>
      <c r="B35" s="8"/>
      <c r="C35" s="32"/>
      <c r="D35" s="32"/>
      <c r="E35" s="32"/>
      <c r="F35" s="33"/>
      <c r="G35" s="33"/>
      <c r="H35" s="31"/>
      <c r="I35" s="31"/>
      <c r="J35" s="125"/>
      <c r="K35" s="31"/>
    </row>
    <row r="36" spans="1:11" ht="12.75">
      <c r="A36" s="31"/>
      <c r="B36" s="4"/>
      <c r="H36" s="32"/>
      <c r="I36" s="32"/>
      <c r="J36" s="32"/>
      <c r="K36" s="32"/>
    </row>
    <row r="37" spans="1:8" ht="12.75">
      <c r="A37" s="31"/>
      <c r="B37" s="31"/>
      <c r="D37" s="10"/>
      <c r="F37" s="10"/>
      <c r="G37" s="10"/>
      <c r="H37" s="10"/>
    </row>
    <row r="38" spans="1:11" ht="12.75">
      <c r="A38" s="31"/>
      <c r="B38" s="31"/>
      <c r="C38" s="10"/>
      <c r="D38" s="10"/>
      <c r="E38" s="10"/>
      <c r="F38" s="10"/>
      <c r="G38" s="10"/>
      <c r="H38" s="10"/>
      <c r="I38" s="10"/>
      <c r="J38" s="10"/>
      <c r="K38" s="10"/>
    </row>
    <row r="39" spans="3:11" ht="12.75">
      <c r="C39" s="10"/>
      <c r="D39" s="10"/>
      <c r="E39" s="10"/>
      <c r="F39" s="10"/>
      <c r="G39" s="10"/>
      <c r="H39" s="10"/>
      <c r="I39" s="10"/>
      <c r="J39" s="10"/>
      <c r="K39" s="10"/>
    </row>
    <row r="40" spans="3:11" ht="12.75">
      <c r="C40" s="10"/>
      <c r="D40" s="10"/>
      <c r="E40" s="10"/>
      <c r="F40" s="10"/>
      <c r="G40" s="10"/>
      <c r="H40" s="10"/>
      <c r="I40" s="10"/>
      <c r="J40" s="10"/>
      <c r="K40" s="10"/>
    </row>
    <row r="41" spans="3:10" ht="12.75">
      <c r="C41" s="10"/>
      <c r="D41" s="10"/>
      <c r="E41" s="10"/>
      <c r="F41" s="11"/>
      <c r="G41" s="10"/>
      <c r="H41" s="10"/>
      <c r="I41" s="11"/>
      <c r="J41" s="11"/>
    </row>
    <row r="42" spans="3:9" ht="12.75">
      <c r="C42" s="10"/>
      <c r="D42" s="10"/>
      <c r="E42" s="10"/>
      <c r="F42" s="10"/>
      <c r="G42" s="10"/>
      <c r="H42" s="10"/>
      <c r="I42" s="10"/>
    </row>
    <row r="43" spans="4:8" ht="12.75">
      <c r="D43" s="12"/>
      <c r="H43" s="11"/>
    </row>
    <row r="46" spans="4:8" ht="12.75">
      <c r="D46" s="10"/>
      <c r="H46" s="10"/>
    </row>
    <row r="47" ht="12.75">
      <c r="C47" s="10"/>
    </row>
  </sheetData>
  <sheetProtection/>
  <mergeCells count="54">
    <mergeCell ref="H8:H9"/>
    <mergeCell ref="I8:I9"/>
    <mergeCell ref="H12:H13"/>
    <mergeCell ref="I12:I13"/>
    <mergeCell ref="A4:K4"/>
    <mergeCell ref="A5:K5"/>
    <mergeCell ref="A7:A9"/>
    <mergeCell ref="B7:B9"/>
    <mergeCell ref="C8:C9"/>
    <mergeCell ref="D8:D9"/>
    <mergeCell ref="F8:F9"/>
    <mergeCell ref="G8:G9"/>
    <mergeCell ref="A21:A22"/>
    <mergeCell ref="B21:B22"/>
    <mergeCell ref="J7:K8"/>
    <mergeCell ref="C7:D7"/>
    <mergeCell ref="F7:G7"/>
    <mergeCell ref="H7:I7"/>
    <mergeCell ref="A12:A13"/>
    <mergeCell ref="B12:B13"/>
    <mergeCell ref="C12:C13"/>
    <mergeCell ref="D12:D13"/>
    <mergeCell ref="A15:A16"/>
    <mergeCell ref="B15:B16"/>
    <mergeCell ref="A17:A18"/>
    <mergeCell ref="B17:B18"/>
    <mergeCell ref="I15:I16"/>
    <mergeCell ref="C17:C18"/>
    <mergeCell ref="D17:D18"/>
    <mergeCell ref="H17:H18"/>
    <mergeCell ref="I17:I18"/>
    <mergeCell ref="G17:G18"/>
    <mergeCell ref="C15:C16"/>
    <mergeCell ref="D15:D16"/>
    <mergeCell ref="H15:H16"/>
    <mergeCell ref="K21:K22"/>
    <mergeCell ref="C21:C22"/>
    <mergeCell ref="D21:D22"/>
    <mergeCell ref="H21:H22"/>
    <mergeCell ref="I21:I22"/>
    <mergeCell ref="K12:K13"/>
    <mergeCell ref="K15:K16"/>
    <mergeCell ref="J17:J18"/>
    <mergeCell ref="K17:K18"/>
    <mergeCell ref="F21:F22"/>
    <mergeCell ref="G21:G22"/>
    <mergeCell ref="J12:J13"/>
    <mergeCell ref="J15:J16"/>
    <mergeCell ref="J21:J22"/>
    <mergeCell ref="F12:F13"/>
    <mergeCell ref="G12:G13"/>
    <mergeCell ref="F15:F16"/>
    <mergeCell ref="G15:G16"/>
    <mergeCell ref="F17:F18"/>
  </mergeCells>
  <printOptions/>
  <pageMargins left="0.8267716535433072" right="0" top="0.75" bottom="0.3937007874015748" header="1.12" footer="0.5118110236220472"/>
  <pageSetup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33"/>
  <sheetViews>
    <sheetView zoomScalePageLayoutView="0" workbookViewId="0" topLeftCell="A1">
      <selection activeCell="M20" sqref="M20"/>
    </sheetView>
  </sheetViews>
  <sheetFormatPr defaultColWidth="9.00390625" defaultRowHeight="12.75"/>
  <cols>
    <col min="1" max="1" width="2.00390625" style="0" customWidth="1"/>
    <col min="2" max="2" width="26.625" style="24" customWidth="1"/>
    <col min="3" max="3" width="11.75390625" style="0" customWidth="1"/>
    <col min="4" max="4" width="12.00390625" style="0" customWidth="1"/>
    <col min="5" max="5" width="12.125" style="0" customWidth="1"/>
    <col min="6" max="7" width="10.375" style="0" customWidth="1"/>
    <col min="8" max="8" width="12.875" style="0" customWidth="1"/>
    <col min="9" max="9" width="11.25390625" style="0" customWidth="1"/>
    <col min="10" max="10" width="13.00390625" style="0" customWidth="1"/>
    <col min="11" max="11" width="10.125" style="0" bestFit="1" customWidth="1"/>
  </cols>
  <sheetData>
    <row r="1" spans="2:10" ht="18.75" customHeight="1" thickBot="1">
      <c r="B1" s="120" t="s">
        <v>0</v>
      </c>
      <c r="C1" s="113" t="s">
        <v>39</v>
      </c>
      <c r="D1" s="113" t="s">
        <v>40</v>
      </c>
      <c r="E1" s="113" t="s">
        <v>41</v>
      </c>
      <c r="F1" s="113" t="s">
        <v>42</v>
      </c>
      <c r="G1" s="113" t="s">
        <v>43</v>
      </c>
      <c r="H1" s="113" t="s">
        <v>44</v>
      </c>
      <c r="I1" s="113" t="s">
        <v>45</v>
      </c>
      <c r="J1" s="114" t="s">
        <v>66</v>
      </c>
    </row>
    <row r="2" spans="2:10" ht="15.75" thickTop="1">
      <c r="B2" s="87" t="s">
        <v>18</v>
      </c>
      <c r="C2" s="131">
        <v>277051.46</v>
      </c>
      <c r="D2" s="131">
        <v>16313.98</v>
      </c>
      <c r="E2" s="131">
        <v>27000</v>
      </c>
      <c r="F2" s="131">
        <v>0</v>
      </c>
      <c r="G2" s="131">
        <v>7735.1</v>
      </c>
      <c r="H2" s="131">
        <v>39740.29</v>
      </c>
      <c r="I2" s="131">
        <v>0</v>
      </c>
      <c r="J2" s="131">
        <v>174123.84</v>
      </c>
    </row>
    <row r="3" spans="2:10" ht="15">
      <c r="B3" s="88" t="s">
        <v>58</v>
      </c>
      <c r="C3" s="132">
        <v>0</v>
      </c>
      <c r="D3" s="132">
        <v>0</v>
      </c>
      <c r="E3" s="132">
        <v>0</v>
      </c>
      <c r="F3" s="132">
        <v>0</v>
      </c>
      <c r="G3" s="132">
        <v>0</v>
      </c>
      <c r="H3" s="132">
        <v>0</v>
      </c>
      <c r="I3" s="132">
        <v>0</v>
      </c>
      <c r="J3" s="132">
        <v>30171.16</v>
      </c>
    </row>
    <row r="4" spans="2:10" ht="15">
      <c r="B4" s="89" t="s">
        <v>59</v>
      </c>
      <c r="C4" s="132">
        <v>0</v>
      </c>
      <c r="D4" s="132">
        <v>0</v>
      </c>
      <c r="E4" s="132">
        <v>0</v>
      </c>
      <c r="F4" s="132">
        <v>0</v>
      </c>
      <c r="G4" s="132">
        <v>0</v>
      </c>
      <c r="H4" s="132">
        <v>0</v>
      </c>
      <c r="I4" s="132">
        <v>0</v>
      </c>
      <c r="J4" s="132">
        <v>6127.2</v>
      </c>
    </row>
    <row r="5" spans="2:11" ht="15">
      <c r="B5" s="89" t="s">
        <v>49</v>
      </c>
      <c r="C5" s="132">
        <v>720508.35</v>
      </c>
      <c r="D5" s="132">
        <v>0</v>
      </c>
      <c r="E5" s="132">
        <v>90833.71</v>
      </c>
      <c r="F5" s="132">
        <v>0</v>
      </c>
      <c r="G5" s="132">
        <v>0</v>
      </c>
      <c r="H5" s="132">
        <v>0</v>
      </c>
      <c r="I5" s="132">
        <v>0</v>
      </c>
      <c r="J5" s="132">
        <v>204111.07</v>
      </c>
      <c r="K5" s="27"/>
    </row>
    <row r="6" spans="2:11" ht="15">
      <c r="B6" s="89" t="s">
        <v>97</v>
      </c>
      <c r="C6" s="132">
        <v>35948.03</v>
      </c>
      <c r="D6" s="132">
        <v>0</v>
      </c>
      <c r="E6" s="132">
        <v>76539.82</v>
      </c>
      <c r="F6" s="132">
        <v>2039.71</v>
      </c>
      <c r="G6" s="132">
        <v>0</v>
      </c>
      <c r="H6" s="132">
        <v>0</v>
      </c>
      <c r="I6" s="132">
        <v>0</v>
      </c>
      <c r="J6" s="132">
        <v>119956.69</v>
      </c>
      <c r="K6" s="27"/>
    </row>
    <row r="7" spans="2:11" ht="15">
      <c r="B7" s="121" t="s">
        <v>51</v>
      </c>
      <c r="C7" s="132">
        <v>0</v>
      </c>
      <c r="D7" s="132">
        <v>0</v>
      </c>
      <c r="E7" s="132">
        <v>0</v>
      </c>
      <c r="F7" s="132">
        <v>0</v>
      </c>
      <c r="G7" s="132">
        <v>0</v>
      </c>
      <c r="H7" s="132">
        <v>0</v>
      </c>
      <c r="I7" s="132">
        <v>13430.7</v>
      </c>
      <c r="J7" s="132">
        <v>7197.96</v>
      </c>
      <c r="K7" s="27"/>
    </row>
    <row r="8" spans="2:11" ht="15">
      <c r="B8" s="89" t="s">
        <v>60</v>
      </c>
      <c r="C8" s="132">
        <v>107836.2</v>
      </c>
      <c r="D8" s="132">
        <v>0</v>
      </c>
      <c r="E8" s="132">
        <v>0</v>
      </c>
      <c r="F8" s="132">
        <v>56657.44</v>
      </c>
      <c r="G8" s="132">
        <v>0</v>
      </c>
      <c r="H8" s="132">
        <v>0</v>
      </c>
      <c r="I8" s="132">
        <v>0</v>
      </c>
      <c r="J8" s="132">
        <v>30233.7</v>
      </c>
      <c r="K8" s="27"/>
    </row>
    <row r="9" spans="2:11" ht="15">
      <c r="B9" s="121" t="s">
        <v>55</v>
      </c>
      <c r="C9" s="132">
        <v>0</v>
      </c>
      <c r="D9" s="132">
        <v>33639.07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828.96</v>
      </c>
      <c r="K9" s="27"/>
    </row>
    <row r="10" spans="2:11" ht="15">
      <c r="B10" s="89" t="s">
        <v>56</v>
      </c>
      <c r="C10" s="132">
        <v>0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27"/>
    </row>
    <row r="11" spans="2:11" ht="15">
      <c r="B11" s="89" t="s">
        <v>52</v>
      </c>
      <c r="C11" s="132">
        <v>0</v>
      </c>
      <c r="D11" s="132">
        <v>0</v>
      </c>
      <c r="E11" s="132">
        <v>0</v>
      </c>
      <c r="F11" s="132">
        <v>0</v>
      </c>
      <c r="G11" s="132">
        <v>0</v>
      </c>
      <c r="H11" s="132">
        <v>10285.1</v>
      </c>
      <c r="I11" s="132">
        <v>0</v>
      </c>
      <c r="J11" s="132">
        <v>19697.94</v>
      </c>
      <c r="K11" s="27"/>
    </row>
    <row r="12" spans="2:11" ht="15">
      <c r="B12" s="121" t="s">
        <v>61</v>
      </c>
      <c r="C12" s="132">
        <v>0</v>
      </c>
      <c r="D12" s="132">
        <v>0</v>
      </c>
      <c r="E12" s="132">
        <v>0</v>
      </c>
      <c r="F12" s="132">
        <v>0</v>
      </c>
      <c r="G12" s="132">
        <v>0</v>
      </c>
      <c r="H12" s="132">
        <v>0</v>
      </c>
      <c r="I12" s="132">
        <v>9818.88</v>
      </c>
      <c r="J12" s="132">
        <v>0</v>
      </c>
      <c r="K12" s="27"/>
    </row>
    <row r="13" spans="2:11" ht="15">
      <c r="B13" s="122" t="s">
        <v>62</v>
      </c>
      <c r="C13" s="132">
        <v>98101</v>
      </c>
      <c r="D13" s="132">
        <v>0</v>
      </c>
      <c r="E13" s="132">
        <v>0</v>
      </c>
      <c r="F13" s="132">
        <v>0</v>
      </c>
      <c r="G13" s="132">
        <v>3500</v>
      </c>
      <c r="H13" s="132">
        <v>0</v>
      </c>
      <c r="I13" s="132">
        <v>0</v>
      </c>
      <c r="J13" s="132">
        <v>28151</v>
      </c>
      <c r="K13" s="27"/>
    </row>
    <row r="14" spans="2:11" ht="15">
      <c r="B14" s="89" t="s">
        <v>63</v>
      </c>
      <c r="C14" s="132">
        <v>0</v>
      </c>
      <c r="D14" s="132">
        <v>0</v>
      </c>
      <c r="E14" s="132">
        <v>0</v>
      </c>
      <c r="F14" s="132">
        <v>0</v>
      </c>
      <c r="G14" s="132">
        <v>0</v>
      </c>
      <c r="H14" s="132">
        <v>0</v>
      </c>
      <c r="I14" s="132">
        <v>0</v>
      </c>
      <c r="J14" s="132">
        <v>45318.73</v>
      </c>
      <c r="K14" s="27"/>
    </row>
    <row r="15" spans="2:11" ht="15">
      <c r="B15" s="89" t="s">
        <v>53</v>
      </c>
      <c r="C15" s="132">
        <v>0</v>
      </c>
      <c r="D15" s="132">
        <v>4435.62</v>
      </c>
      <c r="E15" s="132">
        <v>0.16</v>
      </c>
      <c r="F15" s="132">
        <v>0</v>
      </c>
      <c r="G15" s="132">
        <v>0</v>
      </c>
      <c r="H15" s="132">
        <v>0</v>
      </c>
      <c r="I15" s="132">
        <v>0</v>
      </c>
      <c r="J15" s="132">
        <v>72611</v>
      </c>
      <c r="K15" s="27"/>
    </row>
    <row r="16" spans="2:11" ht="15">
      <c r="B16" s="121" t="s">
        <v>54</v>
      </c>
      <c r="C16" s="132">
        <v>0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260.44</v>
      </c>
      <c r="K16" s="27"/>
    </row>
    <row r="17" spans="2:11" ht="15">
      <c r="B17" s="89" t="s">
        <v>64</v>
      </c>
      <c r="C17" s="132">
        <v>4636</v>
      </c>
      <c r="D17" s="132">
        <v>6700.01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2544.83</v>
      </c>
      <c r="K17" s="27"/>
    </row>
    <row r="18" spans="2:11" ht="15">
      <c r="B18" s="122" t="s">
        <v>65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2">
        <v>0</v>
      </c>
      <c r="K18" s="27"/>
    </row>
    <row r="19" spans="2:11" ht="15">
      <c r="B19" s="50"/>
      <c r="C19" s="115"/>
      <c r="D19" s="115"/>
      <c r="E19" s="115"/>
      <c r="F19" s="115"/>
      <c r="G19" s="115"/>
      <c r="H19" s="115"/>
      <c r="I19" s="115"/>
      <c r="J19" s="116"/>
      <c r="K19" s="25"/>
    </row>
    <row r="20" spans="2:10" ht="19.5" customHeight="1">
      <c r="B20" s="85" t="s">
        <v>48</v>
      </c>
      <c r="C20" s="129">
        <f aca="true" t="shared" si="0" ref="C20:I20">SUM(C2:C19)</f>
        <v>1244081.04</v>
      </c>
      <c r="D20" s="117">
        <f t="shared" si="0"/>
        <v>61088.68000000001</v>
      </c>
      <c r="E20" s="117">
        <f t="shared" si="0"/>
        <v>194373.69000000003</v>
      </c>
      <c r="F20" s="117">
        <f t="shared" si="0"/>
        <v>58697.15</v>
      </c>
      <c r="G20" s="117">
        <f t="shared" si="0"/>
        <v>11235.1</v>
      </c>
      <c r="H20" s="117">
        <f t="shared" si="0"/>
        <v>50025.39</v>
      </c>
      <c r="I20" s="117">
        <f t="shared" si="0"/>
        <v>23249.58</v>
      </c>
      <c r="J20" s="117">
        <f>SUM(J2:J19)</f>
        <v>741334.5199999997</v>
      </c>
    </row>
    <row r="21" spans="2:10" ht="15">
      <c r="B21" s="85"/>
      <c r="C21" s="115"/>
      <c r="D21" s="115"/>
      <c r="E21" s="115"/>
      <c r="F21" s="115"/>
      <c r="G21" s="115"/>
      <c r="H21" s="115"/>
      <c r="I21" s="115"/>
      <c r="J21" s="34"/>
    </row>
    <row r="22" spans="2:10" ht="15">
      <c r="B22" s="85"/>
      <c r="C22" s="115"/>
      <c r="D22" s="115"/>
      <c r="E22" s="115"/>
      <c r="F22" s="115"/>
      <c r="G22" s="115"/>
      <c r="H22" s="115"/>
      <c r="I22" s="115"/>
      <c r="J22" s="34"/>
    </row>
    <row r="23" spans="2:10" ht="15">
      <c r="B23" s="85"/>
      <c r="C23" s="115"/>
      <c r="D23" s="115"/>
      <c r="E23" s="115"/>
      <c r="F23" s="115"/>
      <c r="G23" s="115"/>
      <c r="H23" s="115"/>
      <c r="I23" s="115"/>
      <c r="J23" s="34"/>
    </row>
    <row r="24" spans="2:10" ht="15">
      <c r="B24" s="85"/>
      <c r="C24" s="34"/>
      <c r="D24" s="81">
        <f>SUM(C20:E20)</f>
        <v>1499543.41</v>
      </c>
      <c r="E24" s="84"/>
      <c r="F24" s="84"/>
      <c r="G24" s="84"/>
      <c r="H24" s="81">
        <f>SUM(F20:I20)</f>
        <v>143207.22</v>
      </c>
      <c r="I24" s="34"/>
      <c r="J24" s="34"/>
    </row>
    <row r="25" spans="2:10" ht="15">
      <c r="B25" s="85"/>
      <c r="C25" s="34"/>
      <c r="D25" s="34"/>
      <c r="E25" s="34"/>
      <c r="F25" s="34"/>
      <c r="G25" s="34"/>
      <c r="H25" s="34"/>
      <c r="I25" s="34"/>
      <c r="J25" s="34"/>
    </row>
    <row r="26" spans="2:10" ht="15">
      <c r="B26" s="118" t="s">
        <v>0</v>
      </c>
      <c r="C26" s="118" t="s">
        <v>74</v>
      </c>
      <c r="D26" s="34"/>
      <c r="E26" s="34"/>
      <c r="F26" s="34"/>
      <c r="G26" s="34"/>
      <c r="H26" s="34"/>
      <c r="I26" s="34"/>
      <c r="J26" s="34"/>
    </row>
    <row r="27" spans="2:10" ht="15">
      <c r="B27" s="119" t="s">
        <v>80</v>
      </c>
      <c r="C27" s="130">
        <f>SUM(C20)</f>
        <v>1244081.04</v>
      </c>
      <c r="D27" s="34"/>
      <c r="E27" s="34"/>
      <c r="F27" s="34"/>
      <c r="G27" s="34"/>
      <c r="H27" s="34"/>
      <c r="I27" s="34"/>
      <c r="J27" s="34"/>
    </row>
    <row r="28" spans="2:10" ht="15">
      <c r="B28" s="119" t="s">
        <v>69</v>
      </c>
      <c r="C28" s="115">
        <f>SUM(D20)</f>
        <v>61088.68000000001</v>
      </c>
      <c r="D28" s="34"/>
      <c r="E28" s="84" t="s">
        <v>70</v>
      </c>
      <c r="F28" s="84"/>
      <c r="G28" s="84" t="s">
        <v>71</v>
      </c>
      <c r="H28" s="84"/>
      <c r="I28" s="34"/>
      <c r="J28" s="34"/>
    </row>
    <row r="29" spans="2:10" ht="15">
      <c r="B29" s="119" t="s">
        <v>75</v>
      </c>
      <c r="C29" s="115">
        <f>SUM(E20)</f>
        <v>194373.69000000003</v>
      </c>
      <c r="D29" s="34"/>
      <c r="E29" s="84" t="s">
        <v>72</v>
      </c>
      <c r="F29" s="84"/>
      <c r="G29" s="84" t="s">
        <v>73</v>
      </c>
      <c r="H29" s="84"/>
      <c r="I29" s="34"/>
      <c r="J29" s="34"/>
    </row>
    <row r="30" spans="2:10" ht="15">
      <c r="B30" s="119" t="s">
        <v>76</v>
      </c>
      <c r="C30" s="115">
        <f>SUM(F20)</f>
        <v>58697.15</v>
      </c>
      <c r="D30" s="34"/>
      <c r="E30" s="84"/>
      <c r="F30" s="84"/>
      <c r="G30" s="84"/>
      <c r="H30" s="84"/>
      <c r="I30" s="34"/>
      <c r="J30" s="34"/>
    </row>
    <row r="31" spans="2:10" ht="15">
      <c r="B31" s="119" t="s">
        <v>77</v>
      </c>
      <c r="C31" s="115">
        <f>SUM(G20)</f>
        <v>11235.1</v>
      </c>
      <c r="D31" s="34"/>
      <c r="E31" s="84"/>
      <c r="F31" s="84" t="s">
        <v>82</v>
      </c>
      <c r="G31" s="84"/>
      <c r="H31" s="84"/>
      <c r="I31" s="34"/>
      <c r="J31" s="34"/>
    </row>
    <row r="32" spans="2:10" ht="15">
      <c r="B32" s="119" t="s">
        <v>78</v>
      </c>
      <c r="C32" s="115">
        <f>SUM(H20)</f>
        <v>50025.39</v>
      </c>
      <c r="D32" s="34"/>
      <c r="E32" s="84"/>
      <c r="F32" s="83" t="s">
        <v>81</v>
      </c>
      <c r="G32" s="84"/>
      <c r="H32" s="84"/>
      <c r="I32" s="34"/>
      <c r="J32" s="34"/>
    </row>
    <row r="33" spans="2:10" ht="15">
      <c r="B33" s="119" t="s">
        <v>79</v>
      </c>
      <c r="C33" s="115">
        <f>SUM(I20)</f>
        <v>23249.58</v>
      </c>
      <c r="D33" s="34"/>
      <c r="E33" s="34"/>
      <c r="F33" s="34"/>
      <c r="G33" s="34"/>
      <c r="H33" s="34"/>
      <c r="I33" s="34"/>
      <c r="J33" s="34"/>
    </row>
  </sheetData>
  <sheetProtection/>
  <printOptions/>
  <pageMargins left="0.75" right="0.75" top="1" bottom="1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7">
      <selection activeCell="I18" sqref="I18"/>
    </sheetView>
  </sheetViews>
  <sheetFormatPr defaultColWidth="9.00390625" defaultRowHeight="12.75"/>
  <cols>
    <col min="1" max="1" width="4.75390625" style="0" customWidth="1"/>
    <col min="2" max="2" width="27.875" style="0" customWidth="1"/>
    <col min="3" max="3" width="14.375" style="0" customWidth="1"/>
    <col min="4" max="4" width="14.125" style="0" customWidth="1"/>
    <col min="5" max="5" width="12.00390625" style="0" hidden="1" customWidth="1"/>
    <col min="6" max="6" width="14.375" style="0" customWidth="1"/>
    <col min="7" max="7" width="12.625" style="0" customWidth="1"/>
    <col min="8" max="8" width="14.375" style="0" customWidth="1"/>
    <col min="9" max="9" width="14.25390625" style="0" customWidth="1"/>
    <col min="10" max="10" width="13.125" style="0" customWidth="1"/>
    <col min="11" max="11" width="12.625" style="0" customWidth="1"/>
  </cols>
  <sheetData>
    <row r="1" ht="12.75">
      <c r="J1" s="2"/>
    </row>
    <row r="2" ht="12.75">
      <c r="J2" s="2"/>
    </row>
    <row r="3" spans="3:10" ht="15">
      <c r="C3" s="1"/>
      <c r="D3" s="1"/>
      <c r="E3" s="1"/>
      <c r="F3" s="1"/>
      <c r="G3" s="1"/>
      <c r="J3" s="2"/>
    </row>
    <row r="4" spans="2:11" ht="16.5" customHeight="1">
      <c r="B4" s="102"/>
      <c r="C4" s="215" t="s">
        <v>57</v>
      </c>
      <c r="D4" s="228"/>
      <c r="E4" s="228"/>
      <c r="F4" s="228"/>
      <c r="G4" s="228"/>
      <c r="H4" s="228"/>
      <c r="I4" s="228"/>
      <c r="J4" s="228"/>
      <c r="K4" s="228"/>
    </row>
    <row r="5" spans="2:11" ht="21" customHeight="1">
      <c r="B5" s="103" t="s">
        <v>7</v>
      </c>
      <c r="C5" s="227" t="s">
        <v>86</v>
      </c>
      <c r="D5" s="216"/>
      <c r="E5" s="216"/>
      <c r="F5" s="216"/>
      <c r="G5" s="216"/>
      <c r="H5" s="216"/>
      <c r="I5" s="216"/>
      <c r="J5" s="216"/>
      <c r="K5" s="216"/>
    </row>
    <row r="6" ht="13.5" thickBot="1"/>
    <row r="7" spans="2:11" ht="18.75" customHeight="1">
      <c r="B7" s="231" t="s">
        <v>0</v>
      </c>
      <c r="C7" s="210" t="s">
        <v>84</v>
      </c>
      <c r="D7" s="211"/>
      <c r="E7" s="35" t="s">
        <v>5</v>
      </c>
      <c r="F7" s="210" t="s">
        <v>22</v>
      </c>
      <c r="G7" s="211"/>
      <c r="H7" s="210" t="s">
        <v>85</v>
      </c>
      <c r="I7" s="211"/>
      <c r="J7" s="229" t="s">
        <v>89</v>
      </c>
      <c r="K7" s="207"/>
    </row>
    <row r="8" spans="2:11" ht="18.75" customHeight="1">
      <c r="B8" s="232"/>
      <c r="C8" s="200" t="s">
        <v>1</v>
      </c>
      <c r="D8" s="224" t="s">
        <v>2</v>
      </c>
      <c r="E8" s="36" t="s">
        <v>17</v>
      </c>
      <c r="F8" s="200" t="s">
        <v>3</v>
      </c>
      <c r="G8" s="224" t="s">
        <v>4</v>
      </c>
      <c r="H8" s="200" t="s">
        <v>1</v>
      </c>
      <c r="I8" s="224" t="s">
        <v>2</v>
      </c>
      <c r="J8" s="230"/>
      <c r="K8" s="209"/>
    </row>
    <row r="9" spans="2:11" ht="19.5" customHeight="1" thickBot="1">
      <c r="B9" s="233"/>
      <c r="C9" s="223"/>
      <c r="D9" s="225"/>
      <c r="E9" s="39"/>
      <c r="F9" s="223"/>
      <c r="G9" s="225"/>
      <c r="H9" s="223"/>
      <c r="I9" s="225"/>
      <c r="J9" s="37" t="s">
        <v>16</v>
      </c>
      <c r="K9" s="38" t="s">
        <v>90</v>
      </c>
    </row>
    <row r="10" spans="2:11" ht="19.5" customHeight="1" thickTop="1">
      <c r="B10" s="94" t="s">
        <v>18</v>
      </c>
      <c r="C10" s="141">
        <v>1663836.69</v>
      </c>
      <c r="D10" s="142">
        <v>1223403.25</v>
      </c>
      <c r="E10" s="143"/>
      <c r="F10" s="141">
        <v>7735.1</v>
      </c>
      <c r="G10" s="144">
        <v>41374.17</v>
      </c>
      <c r="H10" s="141">
        <f>SUM(C10+F10-G10)</f>
        <v>1630197.62</v>
      </c>
      <c r="I10" s="144">
        <v>1149839.98</v>
      </c>
      <c r="J10" s="141">
        <v>77580.44</v>
      </c>
      <c r="K10" s="144">
        <v>28943.74</v>
      </c>
    </row>
    <row r="11" spans="2:11" ht="19.5" customHeight="1">
      <c r="B11" s="95" t="s">
        <v>58</v>
      </c>
      <c r="C11" s="145">
        <v>1206669</v>
      </c>
      <c r="D11" s="146">
        <v>958684.81</v>
      </c>
      <c r="E11" s="147"/>
      <c r="F11" s="145">
        <v>0</v>
      </c>
      <c r="G11" s="146">
        <v>0</v>
      </c>
      <c r="H11" s="141">
        <f>SUM(C11+F11-G11)</f>
        <v>1206669</v>
      </c>
      <c r="I11" s="146">
        <v>928513.65</v>
      </c>
      <c r="J11" s="145">
        <v>0</v>
      </c>
      <c r="K11" s="146">
        <v>0</v>
      </c>
    </row>
    <row r="12" spans="2:11" ht="19.5" customHeight="1">
      <c r="B12" s="96" t="s">
        <v>59</v>
      </c>
      <c r="C12" s="145">
        <v>245086</v>
      </c>
      <c r="D12" s="146">
        <v>202195.8</v>
      </c>
      <c r="E12" s="147"/>
      <c r="F12" s="145">
        <v>0</v>
      </c>
      <c r="G12" s="146">
        <v>0</v>
      </c>
      <c r="H12" s="141">
        <f aca="true" t="shared" si="0" ref="H12:H25">SUM(C12+F12-G12)</f>
        <v>245086</v>
      </c>
      <c r="I12" s="146">
        <v>196068.6</v>
      </c>
      <c r="J12" s="145">
        <v>0</v>
      </c>
      <c r="K12" s="146">
        <v>0</v>
      </c>
    </row>
    <row r="13" spans="2:11" ht="17.25" customHeight="1">
      <c r="B13" s="96" t="s">
        <v>49</v>
      </c>
      <c r="C13" s="145">
        <v>0</v>
      </c>
      <c r="D13" s="146">
        <v>0</v>
      </c>
      <c r="E13" s="147"/>
      <c r="F13" s="145">
        <v>0</v>
      </c>
      <c r="G13" s="146">
        <v>0</v>
      </c>
      <c r="H13" s="141">
        <f t="shared" si="0"/>
        <v>0</v>
      </c>
      <c r="I13" s="146">
        <v>0</v>
      </c>
      <c r="J13" s="145">
        <v>0</v>
      </c>
      <c r="K13" s="146">
        <v>0</v>
      </c>
    </row>
    <row r="14" spans="2:11" ht="16.5" customHeight="1">
      <c r="B14" s="96" t="s">
        <v>50</v>
      </c>
      <c r="C14" s="145">
        <v>2578670.11</v>
      </c>
      <c r="D14" s="146">
        <v>2043173.44</v>
      </c>
      <c r="E14" s="147"/>
      <c r="F14" s="145">
        <v>76539.82</v>
      </c>
      <c r="G14" s="146">
        <v>0</v>
      </c>
      <c r="H14" s="141">
        <f t="shared" si="0"/>
        <v>2655209.9299999997</v>
      </c>
      <c r="I14" s="146">
        <v>2073709.88</v>
      </c>
      <c r="J14" s="145">
        <v>0</v>
      </c>
      <c r="K14" s="146">
        <v>0</v>
      </c>
    </row>
    <row r="15" spans="2:11" ht="17.25" customHeight="1">
      <c r="B15" s="96" t="s">
        <v>51</v>
      </c>
      <c r="C15" s="145">
        <v>0</v>
      </c>
      <c r="D15" s="146">
        <v>0</v>
      </c>
      <c r="E15" s="147"/>
      <c r="F15" s="145">
        <v>0</v>
      </c>
      <c r="G15" s="146">
        <v>0</v>
      </c>
      <c r="H15" s="141">
        <f t="shared" si="0"/>
        <v>0</v>
      </c>
      <c r="I15" s="146">
        <v>0</v>
      </c>
      <c r="J15" s="145">
        <v>0</v>
      </c>
      <c r="K15" s="146">
        <v>0</v>
      </c>
    </row>
    <row r="16" spans="2:11" ht="19.5" customHeight="1">
      <c r="B16" s="96" t="s">
        <v>60</v>
      </c>
      <c r="C16" s="145">
        <v>99897.79</v>
      </c>
      <c r="D16" s="146">
        <v>67014.81</v>
      </c>
      <c r="E16" s="147"/>
      <c r="F16" s="145">
        <v>0</v>
      </c>
      <c r="G16" s="146">
        <v>0</v>
      </c>
      <c r="H16" s="141">
        <f t="shared" si="0"/>
        <v>99897.79</v>
      </c>
      <c r="I16" s="146">
        <v>64517.37</v>
      </c>
      <c r="J16" s="145">
        <v>0</v>
      </c>
      <c r="K16" s="146">
        <v>0</v>
      </c>
    </row>
    <row r="17" spans="2:11" ht="19.5" customHeight="1">
      <c r="B17" s="96" t="s">
        <v>55</v>
      </c>
      <c r="C17" s="145">
        <v>27948</v>
      </c>
      <c r="D17" s="146">
        <v>21659.52</v>
      </c>
      <c r="E17" s="147"/>
      <c r="F17" s="145">
        <v>31249.07</v>
      </c>
      <c r="G17" s="146">
        <v>0</v>
      </c>
      <c r="H17" s="141">
        <f t="shared" si="0"/>
        <v>59197.07</v>
      </c>
      <c r="I17" s="146">
        <v>52079.63</v>
      </c>
      <c r="J17" s="145">
        <v>0</v>
      </c>
      <c r="K17" s="146">
        <v>0</v>
      </c>
    </row>
    <row r="18" spans="2:11" ht="19.5" customHeight="1">
      <c r="B18" s="96" t="s">
        <v>56</v>
      </c>
      <c r="C18" s="148">
        <v>0</v>
      </c>
      <c r="D18" s="149">
        <v>0</v>
      </c>
      <c r="E18" s="150"/>
      <c r="F18" s="148">
        <v>0</v>
      </c>
      <c r="G18" s="149">
        <v>0</v>
      </c>
      <c r="H18" s="141">
        <f t="shared" si="0"/>
        <v>0</v>
      </c>
      <c r="I18" s="149">
        <v>0</v>
      </c>
      <c r="J18" s="145">
        <v>0</v>
      </c>
      <c r="K18" s="146">
        <v>0</v>
      </c>
    </row>
    <row r="19" spans="2:11" ht="18" customHeight="1">
      <c r="B19" s="96" t="s">
        <v>52</v>
      </c>
      <c r="C19" s="145">
        <v>177864.29</v>
      </c>
      <c r="D19" s="146">
        <v>46850.06</v>
      </c>
      <c r="E19" s="147"/>
      <c r="F19" s="145">
        <v>0</v>
      </c>
      <c r="G19" s="146">
        <v>7735.1</v>
      </c>
      <c r="H19" s="141">
        <f t="shared" si="0"/>
        <v>170129.19</v>
      </c>
      <c r="I19" s="146">
        <v>39155.03</v>
      </c>
      <c r="J19" s="145">
        <v>0</v>
      </c>
      <c r="K19" s="146">
        <v>0</v>
      </c>
    </row>
    <row r="20" spans="2:11" ht="18.75" customHeight="1">
      <c r="B20" s="96" t="s">
        <v>61</v>
      </c>
      <c r="C20" s="145">
        <v>0</v>
      </c>
      <c r="D20" s="146">
        <v>0</v>
      </c>
      <c r="E20" s="147"/>
      <c r="F20" s="145">
        <v>0</v>
      </c>
      <c r="G20" s="146">
        <v>0</v>
      </c>
      <c r="H20" s="141">
        <f t="shared" si="0"/>
        <v>0</v>
      </c>
      <c r="I20" s="146">
        <v>0</v>
      </c>
      <c r="J20" s="145">
        <v>0</v>
      </c>
      <c r="K20" s="146">
        <v>0</v>
      </c>
    </row>
    <row r="21" spans="2:11" ht="18" customHeight="1">
      <c r="B21" s="126" t="s">
        <v>62</v>
      </c>
      <c r="C21" s="145">
        <v>262000</v>
      </c>
      <c r="D21" s="146">
        <v>161567</v>
      </c>
      <c r="E21" s="147"/>
      <c r="F21" s="145">
        <v>0</v>
      </c>
      <c r="G21" s="146">
        <v>0</v>
      </c>
      <c r="H21" s="141">
        <f t="shared" si="0"/>
        <v>262000</v>
      </c>
      <c r="I21" s="146">
        <v>155017</v>
      </c>
      <c r="J21" s="145">
        <v>0</v>
      </c>
      <c r="K21" s="146">
        <v>0</v>
      </c>
    </row>
    <row r="22" spans="2:11" ht="18" customHeight="1">
      <c r="B22" s="96" t="s">
        <v>63</v>
      </c>
      <c r="C22" s="145">
        <v>858519</v>
      </c>
      <c r="D22" s="146">
        <v>253125</v>
      </c>
      <c r="E22" s="147"/>
      <c r="F22" s="145">
        <v>0</v>
      </c>
      <c r="G22" s="146">
        <v>0</v>
      </c>
      <c r="H22" s="141">
        <f t="shared" si="0"/>
        <v>858519</v>
      </c>
      <c r="I22" s="146">
        <v>232772</v>
      </c>
      <c r="J22" s="145">
        <v>0</v>
      </c>
      <c r="K22" s="146">
        <v>0</v>
      </c>
    </row>
    <row r="23" spans="2:11" ht="18" customHeight="1">
      <c r="B23" s="96" t="s">
        <v>53</v>
      </c>
      <c r="C23" s="145">
        <v>2505618</v>
      </c>
      <c r="D23" s="146">
        <v>989542</v>
      </c>
      <c r="E23" s="147"/>
      <c r="F23" s="145">
        <v>0</v>
      </c>
      <c r="G23" s="146">
        <v>0</v>
      </c>
      <c r="H23" s="141">
        <f t="shared" si="0"/>
        <v>2505618</v>
      </c>
      <c r="I23" s="146">
        <v>929827</v>
      </c>
      <c r="J23" s="145">
        <v>100710.66</v>
      </c>
      <c r="K23" s="146">
        <v>200549.57</v>
      </c>
    </row>
    <row r="24" spans="2:11" ht="16.5" customHeight="1">
      <c r="B24" s="96" t="s">
        <v>54</v>
      </c>
      <c r="C24" s="145">
        <v>0</v>
      </c>
      <c r="D24" s="146">
        <v>0</v>
      </c>
      <c r="E24" s="147"/>
      <c r="F24" s="145">
        <v>0</v>
      </c>
      <c r="G24" s="146">
        <v>0</v>
      </c>
      <c r="H24" s="141">
        <f t="shared" si="0"/>
        <v>0</v>
      </c>
      <c r="I24" s="146">
        <v>0</v>
      </c>
      <c r="J24" s="145">
        <v>0</v>
      </c>
      <c r="K24" s="146">
        <v>0</v>
      </c>
    </row>
    <row r="25" spans="2:11" ht="21" customHeight="1">
      <c r="B25" s="96" t="s">
        <v>64</v>
      </c>
      <c r="C25" s="145">
        <v>0</v>
      </c>
      <c r="D25" s="146">
        <v>0</v>
      </c>
      <c r="E25" s="147"/>
      <c r="F25" s="145">
        <v>0</v>
      </c>
      <c r="G25" s="146">
        <v>0</v>
      </c>
      <c r="H25" s="141">
        <f t="shared" si="0"/>
        <v>0</v>
      </c>
      <c r="I25" s="146">
        <v>0</v>
      </c>
      <c r="J25" s="145">
        <v>0</v>
      </c>
      <c r="K25" s="146">
        <v>0</v>
      </c>
    </row>
    <row r="26" spans="1:11" ht="21" customHeight="1" thickBot="1">
      <c r="A26" s="3"/>
      <c r="B26" s="97" t="s">
        <v>65</v>
      </c>
      <c r="C26" s="151">
        <v>0</v>
      </c>
      <c r="D26" s="152">
        <v>0</v>
      </c>
      <c r="E26" s="153"/>
      <c r="F26" s="151">
        <v>0</v>
      </c>
      <c r="G26" s="152">
        <v>0</v>
      </c>
      <c r="H26" s="151">
        <v>0</v>
      </c>
      <c r="I26" s="152">
        <v>0</v>
      </c>
      <c r="J26" s="151">
        <v>0</v>
      </c>
      <c r="K26" s="152">
        <v>0</v>
      </c>
    </row>
    <row r="27" spans="2:11" s="5" customFormat="1" ht="21.75" customHeight="1" thickBot="1" thickTop="1">
      <c r="B27" s="98" t="s">
        <v>19</v>
      </c>
      <c r="C27" s="93">
        <f>SUM(C10:C26)</f>
        <v>9626108.879999999</v>
      </c>
      <c r="D27" s="91">
        <f aca="true" t="shared" si="1" ref="D27:K27">SUM(D10:D26)</f>
        <v>5967215.689999999</v>
      </c>
      <c r="E27" s="99">
        <f t="shared" si="1"/>
        <v>0</v>
      </c>
      <c r="F27" s="93">
        <f t="shared" si="1"/>
        <v>115523.99000000002</v>
      </c>
      <c r="G27" s="91">
        <f t="shared" si="1"/>
        <v>49109.27</v>
      </c>
      <c r="H27" s="93">
        <f t="shared" si="1"/>
        <v>9692523.600000001</v>
      </c>
      <c r="I27" s="91">
        <f t="shared" si="1"/>
        <v>5821500.14</v>
      </c>
      <c r="J27" s="93">
        <f t="shared" si="1"/>
        <v>178291.1</v>
      </c>
      <c r="K27" s="91">
        <f t="shared" si="1"/>
        <v>229493.31</v>
      </c>
    </row>
    <row r="28" spans="2:9" s="7" customFormat="1" ht="21.75" customHeight="1">
      <c r="B28" s="13"/>
      <c r="C28" s="14"/>
      <c r="I28" s="28"/>
    </row>
    <row r="29" spans="2:9" s="7" customFormat="1" ht="24.75" customHeight="1">
      <c r="B29" s="15"/>
      <c r="C29" s="16"/>
      <c r="I29" s="26"/>
    </row>
    <row r="30" ht="12.75">
      <c r="I30" s="10"/>
    </row>
  </sheetData>
  <sheetProtection/>
  <mergeCells count="13">
    <mergeCell ref="H8:H9"/>
    <mergeCell ref="I8:I9"/>
    <mergeCell ref="B7:B9"/>
    <mergeCell ref="C5:K5"/>
    <mergeCell ref="C4:K4"/>
    <mergeCell ref="C7:D7"/>
    <mergeCell ref="F7:G7"/>
    <mergeCell ref="H7:I7"/>
    <mergeCell ref="J7:K8"/>
    <mergeCell ref="C8:C9"/>
    <mergeCell ref="D8:D9"/>
    <mergeCell ref="F8:F9"/>
    <mergeCell ref="G8:G9"/>
  </mergeCells>
  <printOptions/>
  <pageMargins left="0.1968503937007874" right="0.22" top="0.59" bottom="0.5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4">
      <selection activeCell="J16" sqref="J16"/>
    </sheetView>
  </sheetViews>
  <sheetFormatPr defaultColWidth="9.00390625" defaultRowHeight="12.75"/>
  <cols>
    <col min="1" max="1" width="27.25390625" style="0" customWidth="1"/>
    <col min="2" max="2" width="15.125" style="22" customWidth="1"/>
    <col min="3" max="3" width="15.375" style="0" customWidth="1"/>
    <col min="4" max="4" width="12.00390625" style="0" hidden="1" customWidth="1"/>
    <col min="5" max="6" width="15.25390625" style="0" customWidth="1"/>
    <col min="7" max="7" width="16.25390625" style="0" customWidth="1"/>
    <col min="8" max="8" width="15.625" style="0" customWidth="1"/>
    <col min="9" max="9" width="13.125" style="0" customWidth="1"/>
    <col min="10" max="10" width="12.625" style="0" customWidth="1"/>
  </cols>
  <sheetData>
    <row r="1" spans="2:9" ht="12.75">
      <c r="B1" s="18"/>
      <c r="I1" s="2"/>
    </row>
    <row r="2" spans="2:9" ht="12.75">
      <c r="B2" s="18"/>
      <c r="I2" s="2"/>
    </row>
    <row r="3" spans="2:9" ht="15">
      <c r="B3" s="17"/>
      <c r="C3" s="1"/>
      <c r="D3" s="1"/>
      <c r="E3" s="1"/>
      <c r="F3" s="1"/>
      <c r="I3" s="2"/>
    </row>
    <row r="4" spans="1:10" ht="18.75" customHeight="1">
      <c r="A4" s="100"/>
      <c r="B4" s="215" t="s">
        <v>57</v>
      </c>
      <c r="C4" s="228"/>
      <c r="D4" s="228"/>
      <c r="E4" s="228"/>
      <c r="F4" s="228"/>
      <c r="G4" s="228"/>
      <c r="H4" s="228"/>
      <c r="I4" s="228"/>
      <c r="J4" s="228"/>
    </row>
    <row r="5" spans="1:10" ht="17.25" customHeight="1">
      <c r="A5" s="106" t="s">
        <v>8</v>
      </c>
      <c r="B5" s="227" t="s">
        <v>86</v>
      </c>
      <c r="C5" s="216"/>
      <c r="D5" s="216"/>
      <c r="E5" s="216"/>
      <c r="F5" s="216"/>
      <c r="G5" s="216"/>
      <c r="H5" s="216"/>
      <c r="I5" s="216"/>
      <c r="J5" s="216"/>
    </row>
    <row r="6" ht="13.5" thickBot="1">
      <c r="B6" s="19"/>
    </row>
    <row r="7" spans="1:10" ht="18.75" customHeight="1">
      <c r="A7" s="234" t="s">
        <v>0</v>
      </c>
      <c r="B7" s="210" t="s">
        <v>84</v>
      </c>
      <c r="C7" s="211"/>
      <c r="D7" s="35" t="s">
        <v>5</v>
      </c>
      <c r="E7" s="210" t="s">
        <v>22</v>
      </c>
      <c r="F7" s="211"/>
      <c r="G7" s="210" t="s">
        <v>85</v>
      </c>
      <c r="H7" s="211"/>
      <c r="I7" s="206" t="s">
        <v>89</v>
      </c>
      <c r="J7" s="207"/>
    </row>
    <row r="8" spans="1:10" ht="18.75" customHeight="1">
      <c r="A8" s="235"/>
      <c r="B8" s="200" t="s">
        <v>1</v>
      </c>
      <c r="C8" s="224" t="s">
        <v>2</v>
      </c>
      <c r="D8" s="36" t="s">
        <v>17</v>
      </c>
      <c r="E8" s="200" t="s">
        <v>3</v>
      </c>
      <c r="F8" s="224" t="s">
        <v>4</v>
      </c>
      <c r="G8" s="200" t="s">
        <v>1</v>
      </c>
      <c r="H8" s="224" t="s">
        <v>2</v>
      </c>
      <c r="I8" s="208"/>
      <c r="J8" s="209"/>
    </row>
    <row r="9" spans="1:10" ht="19.5" customHeight="1" thickBot="1">
      <c r="A9" s="236"/>
      <c r="B9" s="223"/>
      <c r="C9" s="225"/>
      <c r="D9" s="39"/>
      <c r="E9" s="223"/>
      <c r="F9" s="225"/>
      <c r="G9" s="223"/>
      <c r="H9" s="225"/>
      <c r="I9" s="40" t="s">
        <v>16</v>
      </c>
      <c r="J9" s="38" t="s">
        <v>90</v>
      </c>
    </row>
    <row r="10" spans="1:10" ht="19.5" customHeight="1" thickTop="1">
      <c r="A10" s="94" t="s">
        <v>18</v>
      </c>
      <c r="B10" s="141">
        <v>0</v>
      </c>
      <c r="C10" s="142">
        <v>0</v>
      </c>
      <c r="D10" s="143"/>
      <c r="E10" s="141">
        <v>261674.36</v>
      </c>
      <c r="F10" s="144">
        <v>0</v>
      </c>
      <c r="G10" s="141">
        <f>SUM(B10+E10-F10)</f>
        <v>261674.36</v>
      </c>
      <c r="H10" s="144">
        <v>261674.36</v>
      </c>
      <c r="I10" s="154">
        <v>0</v>
      </c>
      <c r="J10" s="144">
        <v>0</v>
      </c>
    </row>
    <row r="11" spans="1:10" ht="19.5" customHeight="1">
      <c r="A11" s="95" t="s">
        <v>58</v>
      </c>
      <c r="B11" s="145">
        <v>0</v>
      </c>
      <c r="C11" s="146">
        <v>0</v>
      </c>
      <c r="D11" s="147"/>
      <c r="E11" s="145">
        <v>0</v>
      </c>
      <c r="F11" s="146">
        <v>0</v>
      </c>
      <c r="G11" s="141">
        <f aca="true" t="shared" si="0" ref="G11:G26">SUM(B11+E11-F11)</f>
        <v>0</v>
      </c>
      <c r="H11" s="146">
        <v>0</v>
      </c>
      <c r="I11" s="155">
        <v>0</v>
      </c>
      <c r="J11" s="146">
        <v>0</v>
      </c>
    </row>
    <row r="12" spans="1:10" ht="19.5" customHeight="1">
      <c r="A12" s="96" t="s">
        <v>59</v>
      </c>
      <c r="B12" s="145">
        <v>0</v>
      </c>
      <c r="C12" s="146">
        <v>0</v>
      </c>
      <c r="D12" s="147"/>
      <c r="E12" s="145">
        <v>0</v>
      </c>
      <c r="F12" s="146">
        <v>0</v>
      </c>
      <c r="G12" s="141">
        <f t="shared" si="0"/>
        <v>0</v>
      </c>
      <c r="H12" s="146">
        <v>0</v>
      </c>
      <c r="I12" s="155">
        <v>0</v>
      </c>
      <c r="J12" s="146">
        <v>0</v>
      </c>
    </row>
    <row r="13" spans="1:10" ht="17.25" customHeight="1">
      <c r="A13" s="96" t="s">
        <v>49</v>
      </c>
      <c r="B13" s="145">
        <v>3186570.72</v>
      </c>
      <c r="C13" s="146">
        <v>2881374.38</v>
      </c>
      <c r="D13" s="147"/>
      <c r="E13" s="145">
        <v>703145.43</v>
      </c>
      <c r="F13" s="146">
        <v>0</v>
      </c>
      <c r="G13" s="141">
        <f t="shared" si="0"/>
        <v>3889716.1500000004</v>
      </c>
      <c r="H13" s="146">
        <v>3433425.29</v>
      </c>
      <c r="I13" s="155">
        <v>0</v>
      </c>
      <c r="J13" s="146">
        <v>0</v>
      </c>
    </row>
    <row r="14" spans="1:10" ht="16.5" customHeight="1">
      <c r="A14" s="96" t="s">
        <v>50</v>
      </c>
      <c r="B14" s="145">
        <v>0</v>
      </c>
      <c r="C14" s="146">
        <v>0</v>
      </c>
      <c r="D14" s="147"/>
      <c r="E14" s="145">
        <v>0</v>
      </c>
      <c r="F14" s="146">
        <v>0</v>
      </c>
      <c r="G14" s="141">
        <f t="shared" si="0"/>
        <v>0</v>
      </c>
      <c r="H14" s="146">
        <v>0</v>
      </c>
      <c r="I14" s="155">
        <v>0</v>
      </c>
      <c r="J14" s="146">
        <v>0</v>
      </c>
    </row>
    <row r="15" spans="1:10" ht="17.25" customHeight="1">
      <c r="A15" s="96" t="s">
        <v>51</v>
      </c>
      <c r="B15" s="145">
        <v>0</v>
      </c>
      <c r="C15" s="146">
        <v>0</v>
      </c>
      <c r="D15" s="147"/>
      <c r="E15" s="145">
        <v>0</v>
      </c>
      <c r="F15" s="146">
        <v>0</v>
      </c>
      <c r="G15" s="141">
        <f t="shared" si="0"/>
        <v>0</v>
      </c>
      <c r="H15" s="146">
        <v>0</v>
      </c>
      <c r="I15" s="155">
        <v>0</v>
      </c>
      <c r="J15" s="146">
        <v>0</v>
      </c>
    </row>
    <row r="16" spans="1:10" ht="19.5" customHeight="1">
      <c r="A16" s="96" t="s">
        <v>60</v>
      </c>
      <c r="B16" s="145">
        <v>0</v>
      </c>
      <c r="C16" s="146">
        <v>0</v>
      </c>
      <c r="D16" s="147"/>
      <c r="E16" s="145">
        <v>0</v>
      </c>
      <c r="F16" s="146">
        <v>0</v>
      </c>
      <c r="G16" s="141">
        <f t="shared" si="0"/>
        <v>0</v>
      </c>
      <c r="H16" s="146">
        <v>0</v>
      </c>
      <c r="I16" s="155">
        <v>0</v>
      </c>
      <c r="J16" s="146">
        <v>0</v>
      </c>
    </row>
    <row r="17" spans="1:10" ht="19.5" customHeight="1">
      <c r="A17" s="96" t="s">
        <v>55</v>
      </c>
      <c r="B17" s="145">
        <v>0</v>
      </c>
      <c r="C17" s="146">
        <v>0</v>
      </c>
      <c r="D17" s="147"/>
      <c r="E17" s="145">
        <v>0</v>
      </c>
      <c r="F17" s="146">
        <v>0</v>
      </c>
      <c r="G17" s="141">
        <f t="shared" si="0"/>
        <v>0</v>
      </c>
      <c r="H17" s="146">
        <v>0</v>
      </c>
      <c r="I17" s="155">
        <v>0</v>
      </c>
      <c r="J17" s="146">
        <v>0</v>
      </c>
    </row>
    <row r="18" spans="1:10" ht="19.5" customHeight="1">
      <c r="A18" s="96" t="s">
        <v>56</v>
      </c>
      <c r="B18" s="148">
        <v>0</v>
      </c>
      <c r="C18" s="149">
        <v>0</v>
      </c>
      <c r="D18" s="150"/>
      <c r="E18" s="148">
        <v>0</v>
      </c>
      <c r="F18" s="149">
        <v>0</v>
      </c>
      <c r="G18" s="141">
        <f t="shared" si="0"/>
        <v>0</v>
      </c>
      <c r="H18" s="149">
        <v>0</v>
      </c>
      <c r="I18" s="155">
        <v>0</v>
      </c>
      <c r="J18" s="146">
        <v>0</v>
      </c>
    </row>
    <row r="19" spans="1:10" ht="18" customHeight="1">
      <c r="A19" s="96" t="s">
        <v>52</v>
      </c>
      <c r="B19" s="145">
        <v>106705.03</v>
      </c>
      <c r="C19" s="146">
        <v>20440.44</v>
      </c>
      <c r="D19" s="147"/>
      <c r="E19" s="145">
        <v>0</v>
      </c>
      <c r="F19" s="146">
        <v>0</v>
      </c>
      <c r="G19" s="141">
        <f t="shared" si="0"/>
        <v>106705.03</v>
      </c>
      <c r="H19" s="146">
        <v>10185.14</v>
      </c>
      <c r="I19" s="155">
        <v>0</v>
      </c>
      <c r="J19" s="146">
        <v>0</v>
      </c>
    </row>
    <row r="20" spans="1:10" ht="18.75" customHeight="1">
      <c r="A20" s="96" t="s">
        <v>61</v>
      </c>
      <c r="B20" s="145">
        <v>0</v>
      </c>
      <c r="C20" s="146">
        <v>0</v>
      </c>
      <c r="D20" s="147"/>
      <c r="E20" s="145">
        <v>0</v>
      </c>
      <c r="F20" s="146">
        <v>0</v>
      </c>
      <c r="G20" s="141">
        <f t="shared" si="0"/>
        <v>0</v>
      </c>
      <c r="H20" s="146">
        <v>0</v>
      </c>
      <c r="I20" s="155">
        <v>0</v>
      </c>
      <c r="J20" s="146">
        <v>0</v>
      </c>
    </row>
    <row r="21" spans="1:10" ht="18" customHeight="1">
      <c r="A21" s="126" t="s">
        <v>62</v>
      </c>
      <c r="B21" s="145">
        <v>0</v>
      </c>
      <c r="C21" s="146">
        <v>0</v>
      </c>
      <c r="D21" s="147"/>
      <c r="E21" s="145">
        <v>0</v>
      </c>
      <c r="F21" s="146">
        <v>0</v>
      </c>
      <c r="G21" s="141">
        <f t="shared" si="0"/>
        <v>0</v>
      </c>
      <c r="H21" s="146">
        <v>0</v>
      </c>
      <c r="I21" s="155">
        <v>0</v>
      </c>
      <c r="J21" s="146">
        <v>0</v>
      </c>
    </row>
    <row r="22" spans="1:10" ht="18" customHeight="1">
      <c r="A22" s="96" t="s">
        <v>63</v>
      </c>
      <c r="B22" s="145">
        <v>507648.33</v>
      </c>
      <c r="C22" s="146">
        <v>507648.33</v>
      </c>
      <c r="D22" s="147"/>
      <c r="E22" s="145">
        <v>0</v>
      </c>
      <c r="F22" s="146">
        <v>0</v>
      </c>
      <c r="G22" s="141">
        <f t="shared" si="0"/>
        <v>507648.33</v>
      </c>
      <c r="H22" s="146">
        <v>485349.6</v>
      </c>
      <c r="I22" s="155">
        <v>0</v>
      </c>
      <c r="J22" s="146">
        <v>0</v>
      </c>
    </row>
    <row r="23" spans="1:10" ht="18" customHeight="1">
      <c r="A23" s="96" t="s">
        <v>53</v>
      </c>
      <c r="B23" s="145">
        <v>493789</v>
      </c>
      <c r="C23" s="146">
        <v>3348</v>
      </c>
      <c r="D23" s="147"/>
      <c r="E23" s="145">
        <v>0</v>
      </c>
      <c r="F23" s="146">
        <v>0</v>
      </c>
      <c r="G23" s="141">
        <f t="shared" si="0"/>
        <v>493789</v>
      </c>
      <c r="H23" s="146">
        <v>1334</v>
      </c>
      <c r="I23" s="155"/>
      <c r="J23" s="146">
        <v>0</v>
      </c>
    </row>
    <row r="24" spans="1:10" ht="16.5" customHeight="1">
      <c r="A24" s="96" t="s">
        <v>54</v>
      </c>
      <c r="B24" s="145">
        <v>0</v>
      </c>
      <c r="C24" s="146">
        <v>0</v>
      </c>
      <c r="D24" s="147"/>
      <c r="E24" s="145">
        <v>0</v>
      </c>
      <c r="F24" s="146">
        <v>0</v>
      </c>
      <c r="G24" s="141">
        <f t="shared" si="0"/>
        <v>0</v>
      </c>
      <c r="H24" s="146">
        <v>0</v>
      </c>
      <c r="I24" s="155">
        <v>0</v>
      </c>
      <c r="J24" s="146">
        <v>0</v>
      </c>
    </row>
    <row r="25" spans="1:10" ht="21" customHeight="1">
      <c r="A25" s="96" t="s">
        <v>64</v>
      </c>
      <c r="B25" s="145">
        <v>0</v>
      </c>
      <c r="C25" s="146">
        <v>0</v>
      </c>
      <c r="D25" s="147"/>
      <c r="E25" s="145">
        <v>0</v>
      </c>
      <c r="F25" s="146">
        <v>0</v>
      </c>
      <c r="G25" s="141">
        <f t="shared" si="0"/>
        <v>0</v>
      </c>
      <c r="H25" s="146">
        <v>0</v>
      </c>
      <c r="I25" s="155">
        <v>0</v>
      </c>
      <c r="J25" s="146">
        <v>0</v>
      </c>
    </row>
    <row r="26" spans="1:10" ht="21" customHeight="1" thickBot="1">
      <c r="A26" s="104" t="s">
        <v>65</v>
      </c>
      <c r="B26" s="151">
        <v>0</v>
      </c>
      <c r="C26" s="152">
        <v>0</v>
      </c>
      <c r="D26" s="153"/>
      <c r="E26" s="151">
        <v>0</v>
      </c>
      <c r="F26" s="152">
        <v>0</v>
      </c>
      <c r="G26" s="151">
        <f t="shared" si="0"/>
        <v>0</v>
      </c>
      <c r="H26" s="152">
        <v>0</v>
      </c>
      <c r="I26" s="156">
        <v>0</v>
      </c>
      <c r="J26" s="152">
        <v>0</v>
      </c>
    </row>
    <row r="27" spans="1:10" s="5" customFormat="1" ht="21.75" customHeight="1" thickBot="1" thickTop="1">
      <c r="A27" s="98" t="s">
        <v>19</v>
      </c>
      <c r="B27" s="93">
        <f>SUM(B10:B26)</f>
        <v>4294713.08</v>
      </c>
      <c r="C27" s="91">
        <f aca="true" t="shared" si="1" ref="C27:J27">SUM(C10:C26)</f>
        <v>3412811.15</v>
      </c>
      <c r="D27" s="99">
        <f t="shared" si="1"/>
        <v>0</v>
      </c>
      <c r="E27" s="93">
        <f t="shared" si="1"/>
        <v>964819.79</v>
      </c>
      <c r="F27" s="91">
        <f t="shared" si="1"/>
        <v>0</v>
      </c>
      <c r="G27" s="93">
        <f t="shared" si="1"/>
        <v>5259532.87</v>
      </c>
      <c r="H27" s="91">
        <f t="shared" si="1"/>
        <v>4191968.39</v>
      </c>
      <c r="I27" s="105">
        <f t="shared" si="1"/>
        <v>0</v>
      </c>
      <c r="J27" s="91">
        <f t="shared" si="1"/>
        <v>0</v>
      </c>
    </row>
    <row r="28" spans="1:2" s="7" customFormat="1" ht="21.75" customHeight="1">
      <c r="A28" s="6"/>
      <c r="B28" s="20"/>
    </row>
    <row r="29" spans="1:2" s="7" customFormat="1" ht="24.75" customHeight="1">
      <c r="A29" s="6"/>
      <c r="B29" s="21"/>
    </row>
  </sheetData>
  <sheetProtection/>
  <mergeCells count="13">
    <mergeCell ref="A7:A9"/>
    <mergeCell ref="I7:J8"/>
    <mergeCell ref="B8:B9"/>
    <mergeCell ref="C8:C9"/>
    <mergeCell ref="E8:E9"/>
    <mergeCell ref="F8:F9"/>
    <mergeCell ref="G8:G9"/>
    <mergeCell ref="H8:H9"/>
    <mergeCell ref="B4:J4"/>
    <mergeCell ref="B5:J5"/>
    <mergeCell ref="B7:C7"/>
    <mergeCell ref="E7:F7"/>
    <mergeCell ref="G7:H7"/>
  </mergeCells>
  <printOptions/>
  <pageMargins left="0.1968503937007874" right="0.22" top="0.59" bottom="0.5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4">
      <selection activeCell="I17" sqref="I17"/>
    </sheetView>
  </sheetViews>
  <sheetFormatPr defaultColWidth="9.00390625" defaultRowHeight="12.75"/>
  <cols>
    <col min="1" max="1" width="6.125" style="0" customWidth="1"/>
    <col min="2" max="2" width="27.375" style="0" customWidth="1"/>
    <col min="3" max="3" width="14.375" style="0" customWidth="1"/>
    <col min="4" max="4" width="13.375" style="0" customWidth="1"/>
    <col min="5" max="5" width="12.00390625" style="0" hidden="1" customWidth="1"/>
    <col min="6" max="6" width="12.00390625" style="0" customWidth="1"/>
    <col min="7" max="7" width="12.625" style="0" customWidth="1"/>
    <col min="8" max="8" width="13.75390625" style="0" customWidth="1"/>
    <col min="9" max="9" width="13.25390625" style="0" customWidth="1"/>
    <col min="10" max="10" width="13.125" style="0" customWidth="1"/>
    <col min="11" max="11" width="12.625" style="0" customWidth="1"/>
  </cols>
  <sheetData>
    <row r="1" ht="12.75">
      <c r="J1" s="2"/>
    </row>
    <row r="2" ht="12.75">
      <c r="J2" s="2"/>
    </row>
    <row r="3" spans="3:10" ht="15">
      <c r="C3" s="1"/>
      <c r="D3" s="1"/>
      <c r="E3" s="1"/>
      <c r="F3" s="1"/>
      <c r="G3" s="1"/>
      <c r="J3" s="2"/>
    </row>
    <row r="4" spans="2:11" ht="17.25" customHeight="1">
      <c r="B4" s="102"/>
      <c r="C4" s="215" t="s">
        <v>57</v>
      </c>
      <c r="D4" s="237"/>
      <c r="E4" s="237"/>
      <c r="F4" s="237"/>
      <c r="G4" s="237"/>
      <c r="H4" s="237"/>
      <c r="I4" s="237"/>
      <c r="J4" s="237"/>
      <c r="K4" s="237"/>
    </row>
    <row r="5" spans="2:11" ht="17.25" customHeight="1">
      <c r="B5" s="103" t="s">
        <v>9</v>
      </c>
      <c r="C5" s="227" t="s">
        <v>86</v>
      </c>
      <c r="D5" s="237"/>
      <c r="E5" s="237"/>
      <c r="F5" s="237"/>
      <c r="G5" s="237"/>
      <c r="H5" s="237"/>
      <c r="I5" s="237"/>
      <c r="J5" s="237"/>
      <c r="K5" s="237"/>
    </row>
    <row r="6" ht="13.5" thickBot="1"/>
    <row r="7" spans="2:11" ht="18.75" customHeight="1">
      <c r="B7" s="231" t="s">
        <v>0</v>
      </c>
      <c r="C7" s="210" t="s">
        <v>84</v>
      </c>
      <c r="D7" s="211"/>
      <c r="E7" s="35" t="s">
        <v>5</v>
      </c>
      <c r="F7" s="210" t="s">
        <v>22</v>
      </c>
      <c r="G7" s="211"/>
      <c r="H7" s="210" t="s">
        <v>85</v>
      </c>
      <c r="I7" s="211"/>
      <c r="J7" s="229" t="s">
        <v>89</v>
      </c>
      <c r="K7" s="207"/>
    </row>
    <row r="8" spans="2:11" ht="18.75" customHeight="1">
      <c r="B8" s="232"/>
      <c r="C8" s="200" t="s">
        <v>1</v>
      </c>
      <c r="D8" s="224" t="s">
        <v>2</v>
      </c>
      <c r="E8" s="36" t="s">
        <v>17</v>
      </c>
      <c r="F8" s="200" t="s">
        <v>3</v>
      </c>
      <c r="G8" s="224" t="s">
        <v>4</v>
      </c>
      <c r="H8" s="200" t="s">
        <v>1</v>
      </c>
      <c r="I8" s="224" t="s">
        <v>2</v>
      </c>
      <c r="J8" s="230"/>
      <c r="K8" s="209"/>
    </row>
    <row r="9" spans="2:11" ht="19.5" customHeight="1" thickBot="1">
      <c r="B9" s="233"/>
      <c r="C9" s="223"/>
      <c r="D9" s="225"/>
      <c r="E9" s="39"/>
      <c r="F9" s="223"/>
      <c r="G9" s="225"/>
      <c r="H9" s="223"/>
      <c r="I9" s="225"/>
      <c r="J9" s="37" t="s">
        <v>16</v>
      </c>
      <c r="K9" s="38" t="s">
        <v>90</v>
      </c>
    </row>
    <row r="10" spans="2:11" ht="19.5" customHeight="1" thickTop="1">
      <c r="B10" s="107" t="s">
        <v>18</v>
      </c>
      <c r="C10" s="141">
        <v>0</v>
      </c>
      <c r="D10" s="144">
        <v>0</v>
      </c>
      <c r="E10" s="143"/>
      <c r="F10" s="141">
        <v>0</v>
      </c>
      <c r="G10" s="144">
        <v>0</v>
      </c>
      <c r="H10" s="141">
        <f>SUM(C10+F10-G10)</f>
        <v>0</v>
      </c>
      <c r="I10" s="144">
        <v>0</v>
      </c>
      <c r="J10" s="141">
        <v>0</v>
      </c>
      <c r="K10" s="144">
        <v>0</v>
      </c>
    </row>
    <row r="11" spans="2:11" ht="19.5" customHeight="1">
      <c r="B11" s="108" t="s">
        <v>58</v>
      </c>
      <c r="C11" s="145">
        <v>0</v>
      </c>
      <c r="D11" s="146">
        <v>0</v>
      </c>
      <c r="E11" s="147"/>
      <c r="F11" s="145">
        <v>0</v>
      </c>
      <c r="G11" s="146">
        <v>0</v>
      </c>
      <c r="H11" s="141">
        <f aca="true" t="shared" si="0" ref="H11:H26">SUM(C11+F11-G11)</f>
        <v>0</v>
      </c>
      <c r="I11" s="146">
        <v>0</v>
      </c>
      <c r="J11" s="145">
        <v>0</v>
      </c>
      <c r="K11" s="146">
        <v>0</v>
      </c>
    </row>
    <row r="12" spans="2:11" ht="19.5" customHeight="1">
      <c r="B12" s="109" t="s">
        <v>59</v>
      </c>
      <c r="C12" s="145">
        <v>0</v>
      </c>
      <c r="D12" s="146">
        <v>0</v>
      </c>
      <c r="E12" s="147"/>
      <c r="F12" s="145">
        <v>0</v>
      </c>
      <c r="G12" s="146">
        <v>0</v>
      </c>
      <c r="H12" s="141">
        <f t="shared" si="0"/>
        <v>0</v>
      </c>
      <c r="I12" s="146">
        <v>0</v>
      </c>
      <c r="J12" s="145">
        <v>0</v>
      </c>
      <c r="K12" s="146">
        <v>0</v>
      </c>
    </row>
    <row r="13" spans="2:11" ht="17.25" customHeight="1">
      <c r="B13" s="109" t="s">
        <v>49</v>
      </c>
      <c r="C13" s="145">
        <v>8441.18</v>
      </c>
      <c r="D13" s="146">
        <v>2532.38</v>
      </c>
      <c r="E13" s="147"/>
      <c r="F13" s="145">
        <v>1698</v>
      </c>
      <c r="G13" s="146">
        <v>0</v>
      </c>
      <c r="H13" s="141">
        <f t="shared" si="0"/>
        <v>10139.18</v>
      </c>
      <c r="I13" s="146">
        <v>3048.62</v>
      </c>
      <c r="J13" s="145">
        <v>0</v>
      </c>
      <c r="K13" s="146">
        <v>0</v>
      </c>
    </row>
    <row r="14" spans="2:11" ht="16.5" customHeight="1">
      <c r="B14" s="109" t="s">
        <v>50</v>
      </c>
      <c r="C14" s="145">
        <v>21540</v>
      </c>
      <c r="D14" s="146">
        <v>14252.3</v>
      </c>
      <c r="E14" s="147"/>
      <c r="F14" s="145">
        <v>0</v>
      </c>
      <c r="G14" s="146">
        <v>0</v>
      </c>
      <c r="H14" s="141">
        <f t="shared" si="0"/>
        <v>21540</v>
      </c>
      <c r="I14" s="146">
        <v>12744.5</v>
      </c>
      <c r="J14" s="145">
        <v>0</v>
      </c>
      <c r="K14" s="146">
        <v>0</v>
      </c>
    </row>
    <row r="15" spans="2:11" ht="17.25" customHeight="1">
      <c r="B15" s="109" t="s">
        <v>51</v>
      </c>
      <c r="C15" s="145">
        <v>0</v>
      </c>
      <c r="D15" s="146">
        <v>0</v>
      </c>
      <c r="E15" s="147"/>
      <c r="F15" s="145">
        <v>0</v>
      </c>
      <c r="G15" s="146">
        <v>0</v>
      </c>
      <c r="H15" s="141">
        <f t="shared" si="0"/>
        <v>0</v>
      </c>
      <c r="I15" s="146">
        <v>0</v>
      </c>
      <c r="J15" s="145">
        <v>0</v>
      </c>
      <c r="K15" s="146">
        <v>0</v>
      </c>
    </row>
    <row r="16" spans="2:11" ht="19.5" customHeight="1">
      <c r="B16" s="109" t="s">
        <v>60</v>
      </c>
      <c r="C16" s="145">
        <v>0</v>
      </c>
      <c r="D16" s="146">
        <v>0</v>
      </c>
      <c r="E16" s="147"/>
      <c r="F16" s="145">
        <v>0</v>
      </c>
      <c r="G16" s="146">
        <v>0</v>
      </c>
      <c r="H16" s="141">
        <f t="shared" si="0"/>
        <v>0</v>
      </c>
      <c r="I16" s="146">
        <v>0</v>
      </c>
      <c r="J16" s="145">
        <v>0</v>
      </c>
      <c r="K16" s="146">
        <v>0</v>
      </c>
    </row>
    <row r="17" spans="2:11" ht="19.5" customHeight="1">
      <c r="B17" s="109" t="s">
        <v>55</v>
      </c>
      <c r="C17" s="145">
        <v>0</v>
      </c>
      <c r="D17" s="146">
        <v>0</v>
      </c>
      <c r="E17" s="147"/>
      <c r="F17" s="145">
        <v>0</v>
      </c>
      <c r="G17" s="146">
        <v>0</v>
      </c>
      <c r="H17" s="141">
        <f t="shared" si="0"/>
        <v>0</v>
      </c>
      <c r="I17" s="146">
        <v>0</v>
      </c>
      <c r="J17" s="145">
        <v>0</v>
      </c>
      <c r="K17" s="146">
        <v>0</v>
      </c>
    </row>
    <row r="18" spans="2:11" ht="19.5" customHeight="1">
      <c r="B18" s="109" t="s">
        <v>56</v>
      </c>
      <c r="C18" s="148">
        <v>0</v>
      </c>
      <c r="D18" s="149">
        <v>0</v>
      </c>
      <c r="E18" s="150"/>
      <c r="F18" s="148">
        <v>0</v>
      </c>
      <c r="G18" s="149">
        <v>0</v>
      </c>
      <c r="H18" s="141">
        <f t="shared" si="0"/>
        <v>0</v>
      </c>
      <c r="I18" s="149">
        <v>0</v>
      </c>
      <c r="J18" s="145">
        <v>0</v>
      </c>
      <c r="K18" s="146">
        <v>0</v>
      </c>
    </row>
    <row r="19" spans="2:11" ht="18" customHeight="1">
      <c r="B19" s="109" t="s">
        <v>52</v>
      </c>
      <c r="C19" s="145">
        <v>18389.43</v>
      </c>
      <c r="D19" s="146">
        <v>0</v>
      </c>
      <c r="E19" s="147"/>
      <c r="F19" s="145">
        <v>0</v>
      </c>
      <c r="G19" s="146">
        <v>0</v>
      </c>
      <c r="H19" s="141">
        <f t="shared" si="0"/>
        <v>18389.43</v>
      </c>
      <c r="I19" s="146">
        <v>0</v>
      </c>
      <c r="J19" s="145">
        <v>0</v>
      </c>
      <c r="K19" s="146">
        <v>0</v>
      </c>
    </row>
    <row r="20" spans="2:11" ht="18.75" customHeight="1">
      <c r="B20" s="109" t="s">
        <v>61</v>
      </c>
      <c r="C20" s="145">
        <v>0</v>
      </c>
      <c r="D20" s="146">
        <v>0</v>
      </c>
      <c r="E20" s="147"/>
      <c r="F20" s="145">
        <v>0</v>
      </c>
      <c r="G20" s="146">
        <v>0</v>
      </c>
      <c r="H20" s="141">
        <f t="shared" si="0"/>
        <v>0</v>
      </c>
      <c r="I20" s="146">
        <v>0</v>
      </c>
      <c r="J20" s="145">
        <v>0</v>
      </c>
      <c r="K20" s="146">
        <v>0</v>
      </c>
    </row>
    <row r="21" spans="1:11" ht="18" customHeight="1">
      <c r="A21" s="3"/>
      <c r="B21" s="108" t="s">
        <v>62</v>
      </c>
      <c r="C21" s="145">
        <v>0</v>
      </c>
      <c r="D21" s="146">
        <v>0</v>
      </c>
      <c r="E21" s="147"/>
      <c r="F21" s="145">
        <v>0</v>
      </c>
      <c r="G21" s="146">
        <v>0</v>
      </c>
      <c r="H21" s="141">
        <f t="shared" si="0"/>
        <v>0</v>
      </c>
      <c r="I21" s="146">
        <v>0</v>
      </c>
      <c r="J21" s="145">
        <v>0</v>
      </c>
      <c r="K21" s="146">
        <v>0</v>
      </c>
    </row>
    <row r="22" spans="2:11" ht="18" customHeight="1">
      <c r="B22" s="109" t="s">
        <v>63</v>
      </c>
      <c r="C22" s="145">
        <v>0</v>
      </c>
      <c r="D22" s="146">
        <v>0</v>
      </c>
      <c r="E22" s="147"/>
      <c r="F22" s="145">
        <v>0</v>
      </c>
      <c r="G22" s="146">
        <v>0</v>
      </c>
      <c r="H22" s="141">
        <f t="shared" si="0"/>
        <v>0</v>
      </c>
      <c r="I22" s="146">
        <v>0</v>
      </c>
      <c r="J22" s="145">
        <v>0</v>
      </c>
      <c r="K22" s="146">
        <v>0</v>
      </c>
    </row>
    <row r="23" spans="2:11" ht="18" customHeight="1">
      <c r="B23" s="109" t="s">
        <v>53</v>
      </c>
      <c r="C23" s="145">
        <v>0</v>
      </c>
      <c r="D23" s="146">
        <v>0</v>
      </c>
      <c r="E23" s="147"/>
      <c r="F23" s="145">
        <v>0</v>
      </c>
      <c r="G23" s="146">
        <v>0</v>
      </c>
      <c r="H23" s="141">
        <f t="shared" si="0"/>
        <v>0</v>
      </c>
      <c r="I23" s="146">
        <v>0</v>
      </c>
      <c r="J23" s="145">
        <v>0</v>
      </c>
      <c r="K23" s="146">
        <v>0</v>
      </c>
    </row>
    <row r="24" spans="2:11" ht="16.5" customHeight="1">
      <c r="B24" s="109" t="s">
        <v>54</v>
      </c>
      <c r="C24" s="145">
        <v>0</v>
      </c>
      <c r="D24" s="146">
        <v>0</v>
      </c>
      <c r="E24" s="147"/>
      <c r="F24" s="145">
        <v>0</v>
      </c>
      <c r="G24" s="146">
        <v>0</v>
      </c>
      <c r="H24" s="141">
        <f t="shared" si="0"/>
        <v>0</v>
      </c>
      <c r="I24" s="146">
        <v>0</v>
      </c>
      <c r="J24" s="145">
        <v>0</v>
      </c>
      <c r="K24" s="146">
        <v>0</v>
      </c>
    </row>
    <row r="25" spans="2:11" ht="21" customHeight="1">
      <c r="B25" s="109" t="s">
        <v>64</v>
      </c>
      <c r="C25" s="145">
        <v>0</v>
      </c>
      <c r="D25" s="146">
        <v>0</v>
      </c>
      <c r="E25" s="147"/>
      <c r="F25" s="145">
        <v>0</v>
      </c>
      <c r="G25" s="146">
        <v>0</v>
      </c>
      <c r="H25" s="141">
        <f t="shared" si="0"/>
        <v>0</v>
      </c>
      <c r="I25" s="146">
        <v>0</v>
      </c>
      <c r="J25" s="145">
        <v>0</v>
      </c>
      <c r="K25" s="146">
        <v>0</v>
      </c>
    </row>
    <row r="26" spans="1:11" ht="21" customHeight="1" thickBot="1">
      <c r="A26" s="3"/>
      <c r="B26" s="110" t="s">
        <v>65</v>
      </c>
      <c r="C26" s="151">
        <v>0</v>
      </c>
      <c r="D26" s="152">
        <v>0</v>
      </c>
      <c r="E26" s="153"/>
      <c r="F26" s="151">
        <v>0</v>
      </c>
      <c r="G26" s="152">
        <v>0</v>
      </c>
      <c r="H26" s="151">
        <f t="shared" si="0"/>
        <v>0</v>
      </c>
      <c r="I26" s="152">
        <v>0</v>
      </c>
      <c r="J26" s="151">
        <v>0</v>
      </c>
      <c r="K26" s="152">
        <v>0</v>
      </c>
    </row>
    <row r="27" spans="2:11" s="5" customFormat="1" ht="21.75" customHeight="1" thickBot="1" thickTop="1">
      <c r="B27" s="111" t="s">
        <v>19</v>
      </c>
      <c r="C27" s="93">
        <f>SUM(C10:C26)</f>
        <v>48370.61</v>
      </c>
      <c r="D27" s="91">
        <f aca="true" t="shared" si="1" ref="D27:K27">SUM(D10:D26)</f>
        <v>16784.68</v>
      </c>
      <c r="E27" s="99">
        <f t="shared" si="1"/>
        <v>0</v>
      </c>
      <c r="F27" s="93">
        <f t="shared" si="1"/>
        <v>1698</v>
      </c>
      <c r="G27" s="91">
        <f t="shared" si="1"/>
        <v>0</v>
      </c>
      <c r="H27" s="93">
        <f t="shared" si="1"/>
        <v>50068.61</v>
      </c>
      <c r="I27" s="91">
        <f t="shared" si="1"/>
        <v>15793.119999999999</v>
      </c>
      <c r="J27" s="93">
        <f t="shared" si="1"/>
        <v>0</v>
      </c>
      <c r="K27" s="91">
        <f t="shared" si="1"/>
        <v>0</v>
      </c>
    </row>
    <row r="28" s="7" customFormat="1" ht="21.75" customHeight="1">
      <c r="B28" s="6"/>
    </row>
    <row r="29" s="7" customFormat="1" ht="24.75" customHeight="1">
      <c r="B29" s="6"/>
    </row>
  </sheetData>
  <sheetProtection/>
  <mergeCells count="13">
    <mergeCell ref="B7:B9"/>
    <mergeCell ref="J7:K8"/>
    <mergeCell ref="C8:C9"/>
    <mergeCell ref="D8:D9"/>
    <mergeCell ref="F8:F9"/>
    <mergeCell ref="G8:G9"/>
    <mergeCell ref="H8:H9"/>
    <mergeCell ref="I8:I9"/>
    <mergeCell ref="C4:K4"/>
    <mergeCell ref="C5:K5"/>
    <mergeCell ref="C7:D7"/>
    <mergeCell ref="F7:G7"/>
    <mergeCell ref="H7:I7"/>
  </mergeCells>
  <printOptions/>
  <pageMargins left="0.1968503937007874" right="0.22" top="0.59" bottom="0.5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29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375" style="0" customWidth="1"/>
    <col min="2" max="2" width="26.875" style="0" customWidth="1"/>
    <col min="3" max="3" width="14.375" style="0" customWidth="1"/>
    <col min="4" max="4" width="13.375" style="0" customWidth="1"/>
    <col min="5" max="5" width="12.00390625" style="0" hidden="1" customWidth="1"/>
    <col min="6" max="6" width="12.00390625" style="0" customWidth="1"/>
    <col min="7" max="7" width="12.625" style="0" customWidth="1"/>
    <col min="8" max="8" width="13.75390625" style="0" customWidth="1"/>
    <col min="9" max="9" width="13.25390625" style="0" customWidth="1"/>
    <col min="10" max="10" width="13.125" style="0" customWidth="1"/>
    <col min="11" max="11" width="12.625" style="0" customWidth="1"/>
  </cols>
  <sheetData>
    <row r="1" ht="12.75">
      <c r="J1" s="2"/>
    </row>
    <row r="2" ht="12.75">
      <c r="J2" s="2"/>
    </row>
    <row r="3" spans="3:10" ht="15">
      <c r="C3" s="1"/>
      <c r="D3" s="1"/>
      <c r="E3" s="1"/>
      <c r="F3" s="1"/>
      <c r="G3" s="1"/>
      <c r="J3" s="2"/>
    </row>
    <row r="4" spans="2:11" ht="17.25" customHeight="1">
      <c r="B4" s="102"/>
      <c r="C4" s="215" t="s">
        <v>95</v>
      </c>
      <c r="D4" s="228"/>
      <c r="E4" s="228"/>
      <c r="F4" s="228"/>
      <c r="G4" s="228"/>
      <c r="H4" s="228"/>
      <c r="I4" s="228"/>
      <c r="J4" s="228"/>
      <c r="K4" s="228"/>
    </row>
    <row r="5" spans="2:11" ht="19.5" customHeight="1">
      <c r="B5" s="103" t="s">
        <v>10</v>
      </c>
      <c r="C5" s="227" t="s">
        <v>86</v>
      </c>
      <c r="D5" s="216"/>
      <c r="E5" s="216"/>
      <c r="F5" s="216"/>
      <c r="G5" s="216"/>
      <c r="H5" s="216"/>
      <c r="I5" s="216"/>
      <c r="J5" s="216"/>
      <c r="K5" s="216"/>
    </row>
    <row r="6" ht="13.5" thickBot="1"/>
    <row r="7" spans="2:11" ht="18.75" customHeight="1">
      <c r="B7" s="234" t="s">
        <v>0</v>
      </c>
      <c r="C7" s="210" t="s">
        <v>84</v>
      </c>
      <c r="D7" s="211"/>
      <c r="E7" s="35" t="s">
        <v>5</v>
      </c>
      <c r="F7" s="210" t="s">
        <v>22</v>
      </c>
      <c r="G7" s="211"/>
      <c r="H7" s="210" t="s">
        <v>85</v>
      </c>
      <c r="I7" s="211"/>
      <c r="J7" s="206" t="s">
        <v>89</v>
      </c>
      <c r="K7" s="207"/>
    </row>
    <row r="8" spans="2:11" ht="18.75" customHeight="1">
      <c r="B8" s="235"/>
      <c r="C8" s="200" t="s">
        <v>1</v>
      </c>
      <c r="D8" s="224" t="s">
        <v>2</v>
      </c>
      <c r="E8" s="36" t="s">
        <v>17</v>
      </c>
      <c r="F8" s="200" t="s">
        <v>3</v>
      </c>
      <c r="G8" s="224" t="s">
        <v>4</v>
      </c>
      <c r="H8" s="200" t="s">
        <v>1</v>
      </c>
      <c r="I8" s="224" t="s">
        <v>2</v>
      </c>
      <c r="J8" s="208"/>
      <c r="K8" s="209"/>
    </row>
    <row r="9" spans="2:11" ht="19.5" customHeight="1" thickBot="1">
      <c r="B9" s="236"/>
      <c r="C9" s="223"/>
      <c r="D9" s="225"/>
      <c r="E9" s="39"/>
      <c r="F9" s="223"/>
      <c r="G9" s="225"/>
      <c r="H9" s="223"/>
      <c r="I9" s="225"/>
      <c r="J9" s="40" t="s">
        <v>16</v>
      </c>
      <c r="K9" s="38" t="s">
        <v>90</v>
      </c>
    </row>
    <row r="10" spans="2:11" ht="19.5" customHeight="1" thickTop="1">
      <c r="B10" s="94" t="s">
        <v>18</v>
      </c>
      <c r="C10" s="141">
        <v>55607.96</v>
      </c>
      <c r="D10" s="142">
        <v>38273.6</v>
      </c>
      <c r="E10" s="143"/>
      <c r="F10" s="141">
        <v>16313.98</v>
      </c>
      <c r="G10" s="144">
        <v>6101.22</v>
      </c>
      <c r="H10" s="141">
        <f>SUM(C10+F10-G10)</f>
        <v>65820.72</v>
      </c>
      <c r="I10" s="144">
        <v>22790.3</v>
      </c>
      <c r="J10" s="154">
        <v>0</v>
      </c>
      <c r="K10" s="144">
        <v>0</v>
      </c>
    </row>
    <row r="11" spans="2:11" ht="19.5" customHeight="1">
      <c r="B11" s="95" t="s">
        <v>58</v>
      </c>
      <c r="C11" s="145">
        <v>0</v>
      </c>
      <c r="D11" s="146">
        <v>0</v>
      </c>
      <c r="E11" s="147"/>
      <c r="F11" s="145">
        <v>0</v>
      </c>
      <c r="G11" s="146">
        <v>0</v>
      </c>
      <c r="H11" s="141">
        <f aca="true" t="shared" si="0" ref="H11:H26">SUM(C11+F11-G11)</f>
        <v>0</v>
      </c>
      <c r="I11" s="146">
        <v>0</v>
      </c>
      <c r="J11" s="155">
        <v>0</v>
      </c>
      <c r="K11" s="146">
        <v>0</v>
      </c>
    </row>
    <row r="12" spans="2:11" ht="19.5" customHeight="1">
      <c r="B12" s="96" t="s">
        <v>59</v>
      </c>
      <c r="C12" s="145">
        <v>0</v>
      </c>
      <c r="D12" s="146">
        <v>0</v>
      </c>
      <c r="E12" s="147"/>
      <c r="F12" s="145">
        <v>0</v>
      </c>
      <c r="G12" s="146">
        <v>0</v>
      </c>
      <c r="H12" s="141">
        <f t="shared" si="0"/>
        <v>0</v>
      </c>
      <c r="I12" s="146">
        <v>0</v>
      </c>
      <c r="J12" s="155">
        <v>0</v>
      </c>
      <c r="K12" s="146">
        <v>0</v>
      </c>
    </row>
    <row r="13" spans="2:11" ht="17.25" customHeight="1">
      <c r="B13" s="96" t="s">
        <v>49</v>
      </c>
      <c r="C13" s="145">
        <v>28447</v>
      </c>
      <c r="D13" s="146">
        <v>1276</v>
      </c>
      <c r="E13" s="147"/>
      <c r="F13" s="145">
        <v>3910</v>
      </c>
      <c r="G13" s="146">
        <v>0</v>
      </c>
      <c r="H13" s="141">
        <f t="shared" si="0"/>
        <v>32357</v>
      </c>
      <c r="I13" s="146">
        <v>4229</v>
      </c>
      <c r="J13" s="155">
        <v>0</v>
      </c>
      <c r="K13" s="146">
        <v>0</v>
      </c>
    </row>
    <row r="14" spans="2:11" ht="16.5" customHeight="1">
      <c r="B14" s="96" t="s">
        <v>50</v>
      </c>
      <c r="C14" s="145">
        <v>16318.28</v>
      </c>
      <c r="D14" s="146">
        <v>175</v>
      </c>
      <c r="E14" s="147"/>
      <c r="F14" s="145">
        <v>0</v>
      </c>
      <c r="G14" s="146">
        <v>2039.71</v>
      </c>
      <c r="H14" s="141">
        <f t="shared" si="0"/>
        <v>14278.57</v>
      </c>
      <c r="I14" s="146">
        <v>0</v>
      </c>
      <c r="J14" s="155">
        <v>0</v>
      </c>
      <c r="K14" s="146">
        <v>0</v>
      </c>
    </row>
    <row r="15" spans="2:11" ht="17.25" customHeight="1">
      <c r="B15" s="95" t="s">
        <v>51</v>
      </c>
      <c r="C15" s="145">
        <v>21979.26</v>
      </c>
      <c r="D15" s="146">
        <v>1992.1</v>
      </c>
      <c r="E15" s="147"/>
      <c r="F15" s="145"/>
      <c r="G15" s="146">
        <v>13430.7</v>
      </c>
      <c r="H15" s="141">
        <f t="shared" si="0"/>
        <v>8548.559999999998</v>
      </c>
      <c r="I15" s="146">
        <v>1292.14</v>
      </c>
      <c r="J15" s="155">
        <v>0</v>
      </c>
      <c r="K15" s="146">
        <v>0</v>
      </c>
    </row>
    <row r="16" spans="2:11" ht="19.5" customHeight="1">
      <c r="B16" s="96" t="s">
        <v>60</v>
      </c>
      <c r="C16" s="145">
        <v>160949.71</v>
      </c>
      <c r="D16" s="146">
        <v>46723.91</v>
      </c>
      <c r="E16" s="147"/>
      <c r="F16" s="145">
        <v>102876.8</v>
      </c>
      <c r="G16" s="146">
        <v>33935.84</v>
      </c>
      <c r="H16" s="141">
        <f t="shared" si="0"/>
        <v>229890.67</v>
      </c>
      <c r="I16" s="146">
        <v>124821.71</v>
      </c>
      <c r="J16" s="155">
        <v>0</v>
      </c>
      <c r="K16" s="146">
        <v>0</v>
      </c>
    </row>
    <row r="17" spans="2:11" ht="19.5" customHeight="1">
      <c r="B17" s="96" t="s">
        <v>55</v>
      </c>
      <c r="C17" s="145">
        <v>117171.57</v>
      </c>
      <c r="D17" s="146">
        <v>0</v>
      </c>
      <c r="E17" s="147"/>
      <c r="F17" s="145">
        <v>0</v>
      </c>
      <c r="G17" s="146">
        <v>0</v>
      </c>
      <c r="H17" s="141">
        <f t="shared" si="0"/>
        <v>117171.57</v>
      </c>
      <c r="I17" s="146">
        <v>0</v>
      </c>
      <c r="J17" s="155">
        <v>0</v>
      </c>
      <c r="K17" s="146">
        <v>0</v>
      </c>
    </row>
    <row r="18" spans="2:11" ht="19.5" customHeight="1">
      <c r="B18" s="96" t="s">
        <v>56</v>
      </c>
      <c r="C18" s="148">
        <v>0</v>
      </c>
      <c r="D18" s="149">
        <v>0</v>
      </c>
      <c r="E18" s="150"/>
      <c r="F18" s="148">
        <v>0</v>
      </c>
      <c r="G18" s="149">
        <v>0</v>
      </c>
      <c r="H18" s="141">
        <f t="shared" si="0"/>
        <v>0</v>
      </c>
      <c r="I18" s="149">
        <v>0</v>
      </c>
      <c r="J18" s="155">
        <v>0</v>
      </c>
      <c r="K18" s="146">
        <v>0</v>
      </c>
    </row>
    <row r="19" spans="2:11" ht="18" customHeight="1">
      <c r="B19" s="96" t="s">
        <v>52</v>
      </c>
      <c r="C19" s="145">
        <v>0</v>
      </c>
      <c r="D19" s="146">
        <v>0</v>
      </c>
      <c r="E19" s="147"/>
      <c r="F19" s="145">
        <v>0</v>
      </c>
      <c r="G19" s="146">
        <v>0</v>
      </c>
      <c r="H19" s="141">
        <f t="shared" si="0"/>
        <v>0</v>
      </c>
      <c r="I19" s="146">
        <v>0</v>
      </c>
      <c r="J19" s="155">
        <v>0</v>
      </c>
      <c r="K19" s="146">
        <v>0</v>
      </c>
    </row>
    <row r="20" spans="2:11" ht="18.75" customHeight="1">
      <c r="B20" s="95" t="s">
        <v>61</v>
      </c>
      <c r="C20" s="145">
        <v>9818.88</v>
      </c>
      <c r="D20" s="146">
        <v>0</v>
      </c>
      <c r="E20" s="147"/>
      <c r="F20" s="145">
        <v>0</v>
      </c>
      <c r="G20" s="146">
        <v>9818.88</v>
      </c>
      <c r="H20" s="141">
        <f t="shared" si="0"/>
        <v>0</v>
      </c>
      <c r="I20" s="146">
        <v>0</v>
      </c>
      <c r="J20" s="155">
        <v>0</v>
      </c>
      <c r="K20" s="146">
        <v>0</v>
      </c>
    </row>
    <row r="21" spans="2:11" ht="18" customHeight="1">
      <c r="B21" s="104" t="s">
        <v>62</v>
      </c>
      <c r="C21" s="145">
        <v>32817</v>
      </c>
      <c r="D21" s="146">
        <v>8432</v>
      </c>
      <c r="E21" s="147"/>
      <c r="F21" s="145"/>
      <c r="G21" s="146">
        <v>0</v>
      </c>
      <c r="H21" s="141">
        <f t="shared" si="0"/>
        <v>32817</v>
      </c>
      <c r="I21" s="146">
        <v>4856</v>
      </c>
      <c r="J21" s="155">
        <v>0</v>
      </c>
      <c r="K21" s="146">
        <v>0</v>
      </c>
    </row>
    <row r="22" spans="2:11" ht="18" customHeight="1">
      <c r="B22" s="96" t="s">
        <v>63</v>
      </c>
      <c r="C22" s="145">
        <v>0</v>
      </c>
      <c r="D22" s="146">
        <v>0</v>
      </c>
      <c r="E22" s="147"/>
      <c r="F22" s="145">
        <v>0</v>
      </c>
      <c r="G22" s="146">
        <v>0</v>
      </c>
      <c r="H22" s="141">
        <f t="shared" si="0"/>
        <v>0</v>
      </c>
      <c r="I22" s="146">
        <v>0</v>
      </c>
      <c r="J22" s="155">
        <v>0</v>
      </c>
      <c r="K22" s="146">
        <v>0</v>
      </c>
    </row>
    <row r="23" spans="2:11" ht="18" customHeight="1">
      <c r="B23" s="96" t="s">
        <v>53</v>
      </c>
      <c r="C23" s="145">
        <v>13271</v>
      </c>
      <c r="D23" s="146">
        <v>5309</v>
      </c>
      <c r="E23" s="147"/>
      <c r="F23" s="145">
        <v>0.16</v>
      </c>
      <c r="G23" s="146">
        <v>0</v>
      </c>
      <c r="H23" s="141">
        <f t="shared" si="0"/>
        <v>13271.16</v>
      </c>
      <c r="I23" s="146">
        <v>1328.16</v>
      </c>
      <c r="J23" s="155">
        <v>0</v>
      </c>
      <c r="K23" s="146">
        <v>0</v>
      </c>
    </row>
    <row r="24" spans="2:11" ht="16.5" customHeight="1">
      <c r="B24" s="127" t="s">
        <v>54</v>
      </c>
      <c r="C24" s="145">
        <v>17419</v>
      </c>
      <c r="D24" s="146">
        <v>1935.31</v>
      </c>
      <c r="E24" s="147"/>
      <c r="F24" s="145">
        <v>0</v>
      </c>
      <c r="G24" s="146">
        <v>0</v>
      </c>
      <c r="H24" s="141">
        <f>SUM(C24+F24-G24)</f>
        <v>17419</v>
      </c>
      <c r="I24" s="146">
        <v>1674.87</v>
      </c>
      <c r="J24" s="155">
        <v>0</v>
      </c>
      <c r="K24" s="146">
        <v>0</v>
      </c>
    </row>
    <row r="25" spans="2:11" ht="16.5" customHeight="1">
      <c r="B25" s="96" t="s">
        <v>64</v>
      </c>
      <c r="C25" s="145">
        <v>8180.41</v>
      </c>
      <c r="D25" s="146">
        <v>2659.12</v>
      </c>
      <c r="E25" s="147"/>
      <c r="F25" s="145">
        <v>0</v>
      </c>
      <c r="G25" s="146">
        <v>0</v>
      </c>
      <c r="H25" s="141">
        <f t="shared" si="0"/>
        <v>8180.41</v>
      </c>
      <c r="I25" s="146">
        <v>1065.89</v>
      </c>
      <c r="J25" s="155">
        <v>0</v>
      </c>
      <c r="K25" s="146">
        <v>0</v>
      </c>
    </row>
    <row r="26" spans="2:11" ht="16.5" customHeight="1" thickBot="1">
      <c r="B26" s="104" t="s">
        <v>65</v>
      </c>
      <c r="C26" s="145">
        <v>0</v>
      </c>
      <c r="D26" s="146">
        <v>0</v>
      </c>
      <c r="E26" s="147"/>
      <c r="F26" s="145">
        <v>0</v>
      </c>
      <c r="G26" s="146">
        <v>0</v>
      </c>
      <c r="H26" s="141">
        <f t="shared" si="0"/>
        <v>0</v>
      </c>
      <c r="I26" s="146">
        <v>0</v>
      </c>
      <c r="J26" s="155">
        <v>0</v>
      </c>
      <c r="K26" s="146">
        <v>0</v>
      </c>
    </row>
    <row r="27" spans="2:11" s="5" customFormat="1" ht="21.75" customHeight="1" thickBot="1" thickTop="1">
      <c r="B27" s="98" t="s">
        <v>19</v>
      </c>
      <c r="C27" s="93">
        <f aca="true" t="shared" si="1" ref="C27:K27">SUM(C10:C26)</f>
        <v>481980.06999999995</v>
      </c>
      <c r="D27" s="91">
        <f t="shared" si="1"/>
        <v>106776.04</v>
      </c>
      <c r="E27" s="99">
        <f t="shared" si="1"/>
        <v>0</v>
      </c>
      <c r="F27" s="93">
        <f t="shared" si="1"/>
        <v>123100.94</v>
      </c>
      <c r="G27" s="91">
        <f t="shared" si="1"/>
        <v>65326.35</v>
      </c>
      <c r="H27" s="93">
        <f t="shared" si="1"/>
        <v>539754.66</v>
      </c>
      <c r="I27" s="91">
        <f t="shared" si="1"/>
        <v>162058.07</v>
      </c>
      <c r="J27" s="105">
        <f t="shared" si="1"/>
        <v>0</v>
      </c>
      <c r="K27" s="91">
        <f t="shared" si="1"/>
        <v>0</v>
      </c>
    </row>
    <row r="28" s="7" customFormat="1" ht="21.75" customHeight="1">
      <c r="B28" s="6"/>
    </row>
    <row r="29" s="7" customFormat="1" ht="24.75" customHeight="1">
      <c r="B29" s="6"/>
    </row>
  </sheetData>
  <sheetProtection/>
  <mergeCells count="13">
    <mergeCell ref="B7:B9"/>
    <mergeCell ref="J7:K8"/>
    <mergeCell ref="C8:C9"/>
    <mergeCell ref="D8:D9"/>
    <mergeCell ref="F8:F9"/>
    <mergeCell ref="G8:G9"/>
    <mergeCell ref="H8:H9"/>
    <mergeCell ref="I8:I9"/>
    <mergeCell ref="C4:K4"/>
    <mergeCell ref="C5:K5"/>
    <mergeCell ref="C7:D7"/>
    <mergeCell ref="F7:G7"/>
    <mergeCell ref="H7:I7"/>
  </mergeCells>
  <printOptions/>
  <pageMargins left="0.1968503937007874" right="0.22" top="0.59" bottom="0.5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29"/>
  <sheetViews>
    <sheetView zoomScalePageLayoutView="0" workbookViewId="0" topLeftCell="A1">
      <selection activeCell="N13" sqref="N13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14.375" style="0" customWidth="1"/>
    <col min="4" max="4" width="13.375" style="0" customWidth="1"/>
    <col min="5" max="5" width="12.00390625" style="0" hidden="1" customWidth="1"/>
    <col min="6" max="6" width="12.00390625" style="0" customWidth="1"/>
    <col min="7" max="7" width="12.625" style="0" customWidth="1"/>
    <col min="8" max="8" width="13.75390625" style="0" customWidth="1"/>
    <col min="9" max="9" width="13.25390625" style="0" customWidth="1"/>
    <col min="10" max="10" width="13.125" style="0" customWidth="1"/>
    <col min="11" max="11" width="12.625" style="0" customWidth="1"/>
  </cols>
  <sheetData>
    <row r="1" ht="12.75">
      <c r="J1" s="2"/>
    </row>
    <row r="2" ht="12.75">
      <c r="J2" s="2"/>
    </row>
    <row r="3" spans="3:10" ht="15">
      <c r="C3" s="1"/>
      <c r="D3" s="1"/>
      <c r="E3" s="1"/>
      <c r="F3" s="1"/>
      <c r="G3" s="1"/>
      <c r="J3" s="2"/>
    </row>
    <row r="4" spans="2:11" ht="18" customHeight="1">
      <c r="B4" s="102"/>
      <c r="C4" s="215" t="s">
        <v>57</v>
      </c>
      <c r="D4" s="228"/>
      <c r="E4" s="228"/>
      <c r="F4" s="228"/>
      <c r="G4" s="228"/>
      <c r="H4" s="228"/>
      <c r="I4" s="228"/>
      <c r="J4" s="228"/>
      <c r="K4" s="228"/>
    </row>
    <row r="5" spans="2:11" ht="17.25" customHeight="1">
      <c r="B5" s="103" t="s">
        <v>11</v>
      </c>
      <c r="C5" s="227" t="s">
        <v>86</v>
      </c>
      <c r="D5" s="216"/>
      <c r="E5" s="216"/>
      <c r="F5" s="216"/>
      <c r="G5" s="216"/>
      <c r="H5" s="216"/>
      <c r="I5" s="216"/>
      <c r="J5" s="216"/>
      <c r="K5" s="216"/>
    </row>
    <row r="6" ht="13.5" thickBot="1"/>
    <row r="7" spans="2:11" ht="18.75" customHeight="1">
      <c r="B7" s="231" t="s">
        <v>0</v>
      </c>
      <c r="C7" s="210" t="s">
        <v>84</v>
      </c>
      <c r="D7" s="211"/>
      <c r="E7" s="35" t="s">
        <v>5</v>
      </c>
      <c r="F7" s="210" t="s">
        <v>22</v>
      </c>
      <c r="G7" s="212"/>
      <c r="H7" s="210" t="s">
        <v>85</v>
      </c>
      <c r="I7" s="211"/>
      <c r="J7" s="206" t="s">
        <v>89</v>
      </c>
      <c r="K7" s="207"/>
    </row>
    <row r="8" spans="2:11" ht="18.75" customHeight="1">
      <c r="B8" s="232"/>
      <c r="C8" s="200" t="s">
        <v>1</v>
      </c>
      <c r="D8" s="224" t="s">
        <v>2</v>
      </c>
      <c r="E8" s="36" t="s">
        <v>17</v>
      </c>
      <c r="F8" s="200" t="s">
        <v>3</v>
      </c>
      <c r="G8" s="202" t="s">
        <v>4</v>
      </c>
      <c r="H8" s="200" t="s">
        <v>1</v>
      </c>
      <c r="I8" s="224" t="s">
        <v>2</v>
      </c>
      <c r="J8" s="208"/>
      <c r="K8" s="209"/>
    </row>
    <row r="9" spans="2:11" ht="19.5" customHeight="1" thickBot="1">
      <c r="B9" s="233"/>
      <c r="C9" s="223"/>
      <c r="D9" s="225"/>
      <c r="E9" s="39"/>
      <c r="F9" s="223"/>
      <c r="G9" s="226"/>
      <c r="H9" s="223"/>
      <c r="I9" s="225"/>
      <c r="J9" s="40" t="s">
        <v>16</v>
      </c>
      <c r="K9" s="38" t="s">
        <v>90</v>
      </c>
    </row>
    <row r="10" spans="2:11" ht="19.5" customHeight="1" thickTop="1">
      <c r="B10" s="107" t="s">
        <v>18</v>
      </c>
      <c r="C10" s="141">
        <v>0</v>
      </c>
      <c r="D10" s="142">
        <v>0</v>
      </c>
      <c r="E10" s="154"/>
      <c r="F10" s="157">
        <v>0</v>
      </c>
      <c r="G10" s="158">
        <v>0</v>
      </c>
      <c r="H10" s="141">
        <f>SUM(C10+F10-G10)</f>
        <v>0</v>
      </c>
      <c r="I10" s="144">
        <v>0</v>
      </c>
      <c r="J10" s="154">
        <v>0</v>
      </c>
      <c r="K10" s="144">
        <v>0</v>
      </c>
    </row>
    <row r="11" spans="2:11" ht="19.5" customHeight="1">
      <c r="B11" s="108" t="s">
        <v>58</v>
      </c>
      <c r="C11" s="145">
        <v>0</v>
      </c>
      <c r="D11" s="146">
        <v>0</v>
      </c>
      <c r="E11" s="155"/>
      <c r="F11" s="159">
        <v>0</v>
      </c>
      <c r="G11" s="160">
        <v>0</v>
      </c>
      <c r="H11" s="141">
        <f aca="true" t="shared" si="0" ref="H11:H26">SUM(C11+F11-G11)</f>
        <v>0</v>
      </c>
      <c r="I11" s="146">
        <v>0</v>
      </c>
      <c r="J11" s="155">
        <v>0</v>
      </c>
      <c r="K11" s="146">
        <v>0</v>
      </c>
    </row>
    <row r="12" spans="2:11" ht="19.5" customHeight="1">
      <c r="B12" s="109" t="s">
        <v>59</v>
      </c>
      <c r="C12" s="145">
        <v>0</v>
      </c>
      <c r="D12" s="146">
        <v>0</v>
      </c>
      <c r="E12" s="155"/>
      <c r="F12" s="159">
        <v>0</v>
      </c>
      <c r="G12" s="160">
        <v>0</v>
      </c>
      <c r="H12" s="141">
        <f t="shared" si="0"/>
        <v>0</v>
      </c>
      <c r="I12" s="146">
        <v>0</v>
      </c>
      <c r="J12" s="155">
        <v>0</v>
      </c>
      <c r="K12" s="146">
        <v>0</v>
      </c>
    </row>
    <row r="13" spans="2:11" ht="17.25" customHeight="1">
      <c r="B13" s="109" t="s">
        <v>49</v>
      </c>
      <c r="C13" s="145">
        <v>215102</v>
      </c>
      <c r="D13" s="146">
        <v>170591.18</v>
      </c>
      <c r="E13" s="155"/>
      <c r="F13" s="159">
        <v>34938.4</v>
      </c>
      <c r="G13" s="160">
        <v>0</v>
      </c>
      <c r="H13" s="141">
        <f t="shared" si="0"/>
        <v>250040.4</v>
      </c>
      <c r="I13" s="146">
        <v>184607.22</v>
      </c>
      <c r="J13" s="155">
        <v>0</v>
      </c>
      <c r="K13" s="146">
        <v>0</v>
      </c>
    </row>
    <row r="14" spans="2:11" ht="16.5" customHeight="1">
      <c r="B14" s="109" t="s">
        <v>50</v>
      </c>
      <c r="C14" s="145">
        <v>85643.9</v>
      </c>
      <c r="D14" s="146">
        <v>28146.88</v>
      </c>
      <c r="E14" s="155"/>
      <c r="F14" s="159">
        <v>35948.03</v>
      </c>
      <c r="G14" s="160">
        <v>0</v>
      </c>
      <c r="H14" s="141">
        <f t="shared" si="0"/>
        <v>121591.93</v>
      </c>
      <c r="I14" s="146">
        <v>45557.01</v>
      </c>
      <c r="J14" s="155">
        <v>0</v>
      </c>
      <c r="K14" s="146">
        <v>0</v>
      </c>
    </row>
    <row r="15" spans="2:11" ht="17.25" customHeight="1">
      <c r="B15" s="109" t="s">
        <v>51</v>
      </c>
      <c r="C15" s="145">
        <v>0</v>
      </c>
      <c r="D15" s="146">
        <v>0</v>
      </c>
      <c r="E15" s="155"/>
      <c r="F15" s="159">
        <v>0</v>
      </c>
      <c r="G15" s="160">
        <v>0</v>
      </c>
      <c r="H15" s="141">
        <f t="shared" si="0"/>
        <v>0</v>
      </c>
      <c r="I15" s="146">
        <v>0</v>
      </c>
      <c r="J15" s="155">
        <v>0</v>
      </c>
      <c r="K15" s="146">
        <v>0</v>
      </c>
    </row>
    <row r="16" spans="2:11" ht="19.5" customHeight="1">
      <c r="B16" s="109" t="s">
        <v>60</v>
      </c>
      <c r="C16" s="145">
        <v>0</v>
      </c>
      <c r="D16" s="146">
        <v>0</v>
      </c>
      <c r="E16" s="155"/>
      <c r="F16" s="159">
        <v>0</v>
      </c>
      <c r="G16" s="160">
        <v>0</v>
      </c>
      <c r="H16" s="141">
        <f t="shared" si="0"/>
        <v>0</v>
      </c>
      <c r="I16" s="146">
        <v>0</v>
      </c>
      <c r="J16" s="155">
        <v>0</v>
      </c>
      <c r="K16" s="146">
        <v>0</v>
      </c>
    </row>
    <row r="17" spans="2:11" ht="19.5" customHeight="1">
      <c r="B17" s="109" t="s">
        <v>55</v>
      </c>
      <c r="C17" s="145">
        <v>0</v>
      </c>
      <c r="D17" s="146">
        <v>0</v>
      </c>
      <c r="E17" s="155"/>
      <c r="F17" s="159">
        <v>0</v>
      </c>
      <c r="G17" s="160">
        <v>0</v>
      </c>
      <c r="H17" s="141">
        <f t="shared" si="0"/>
        <v>0</v>
      </c>
      <c r="I17" s="146">
        <v>0</v>
      </c>
      <c r="J17" s="155">
        <v>0</v>
      </c>
      <c r="K17" s="146">
        <v>0</v>
      </c>
    </row>
    <row r="18" spans="2:11" ht="19.5" customHeight="1">
      <c r="B18" s="109" t="s">
        <v>56</v>
      </c>
      <c r="C18" s="148">
        <v>0</v>
      </c>
      <c r="D18" s="149">
        <v>0</v>
      </c>
      <c r="E18" s="161"/>
      <c r="F18" s="162">
        <v>0</v>
      </c>
      <c r="G18" s="163">
        <v>0</v>
      </c>
      <c r="H18" s="141">
        <f t="shared" si="0"/>
        <v>0</v>
      </c>
      <c r="I18" s="149">
        <v>0</v>
      </c>
      <c r="J18" s="155">
        <v>0</v>
      </c>
      <c r="K18" s="146">
        <v>0</v>
      </c>
    </row>
    <row r="19" spans="2:11" ht="18" customHeight="1">
      <c r="B19" s="109" t="s">
        <v>52</v>
      </c>
      <c r="C19" s="145">
        <v>0</v>
      </c>
      <c r="D19" s="146">
        <v>0</v>
      </c>
      <c r="E19" s="155"/>
      <c r="F19" s="159">
        <v>0</v>
      </c>
      <c r="G19" s="160">
        <v>0</v>
      </c>
      <c r="H19" s="141">
        <f t="shared" si="0"/>
        <v>0</v>
      </c>
      <c r="I19" s="146">
        <v>0</v>
      </c>
      <c r="J19" s="155">
        <v>0</v>
      </c>
      <c r="K19" s="146">
        <v>0</v>
      </c>
    </row>
    <row r="20" spans="2:11" ht="18.75" customHeight="1">
      <c r="B20" s="108" t="s">
        <v>61</v>
      </c>
      <c r="C20" s="145">
        <v>0</v>
      </c>
      <c r="D20" s="146">
        <v>0</v>
      </c>
      <c r="E20" s="155"/>
      <c r="F20" s="159">
        <v>0</v>
      </c>
      <c r="G20" s="160">
        <v>0</v>
      </c>
      <c r="H20" s="141">
        <f t="shared" si="0"/>
        <v>0</v>
      </c>
      <c r="I20" s="146">
        <v>0</v>
      </c>
      <c r="J20" s="155">
        <v>0</v>
      </c>
      <c r="K20" s="146">
        <v>0</v>
      </c>
    </row>
    <row r="21" spans="2:11" ht="18" customHeight="1">
      <c r="B21" s="112" t="s">
        <v>62</v>
      </c>
      <c r="C21" s="145">
        <v>0</v>
      </c>
      <c r="D21" s="146">
        <v>0</v>
      </c>
      <c r="E21" s="155"/>
      <c r="F21" s="159">
        <v>0</v>
      </c>
      <c r="G21" s="160">
        <v>0</v>
      </c>
      <c r="H21" s="141">
        <f t="shared" si="0"/>
        <v>0</v>
      </c>
      <c r="I21" s="146">
        <v>0</v>
      </c>
      <c r="J21" s="155">
        <v>0</v>
      </c>
      <c r="K21" s="146">
        <v>0</v>
      </c>
    </row>
    <row r="22" spans="2:11" ht="18" customHeight="1">
      <c r="B22" s="109" t="s">
        <v>63</v>
      </c>
      <c r="C22" s="145">
        <v>0</v>
      </c>
      <c r="D22" s="146">
        <v>0</v>
      </c>
      <c r="E22" s="155"/>
      <c r="F22" s="159">
        <v>0</v>
      </c>
      <c r="G22" s="160">
        <v>0</v>
      </c>
      <c r="H22" s="141">
        <f t="shared" si="0"/>
        <v>0</v>
      </c>
      <c r="I22" s="146">
        <v>0</v>
      </c>
      <c r="J22" s="155">
        <v>0</v>
      </c>
      <c r="K22" s="146">
        <v>0</v>
      </c>
    </row>
    <row r="23" spans="2:11" ht="18" customHeight="1">
      <c r="B23" s="109" t="s">
        <v>53</v>
      </c>
      <c r="C23" s="145">
        <v>103965</v>
      </c>
      <c r="D23" s="146">
        <v>35488</v>
      </c>
      <c r="E23" s="155"/>
      <c r="F23" s="159">
        <v>0</v>
      </c>
      <c r="G23" s="160">
        <v>0</v>
      </c>
      <c r="H23" s="141">
        <f t="shared" si="0"/>
        <v>103965</v>
      </c>
      <c r="I23" s="146">
        <v>28587</v>
      </c>
      <c r="J23" s="155">
        <v>0</v>
      </c>
      <c r="K23" s="146">
        <v>3600</v>
      </c>
    </row>
    <row r="24" spans="2:11" ht="16.5" customHeight="1">
      <c r="B24" s="128" t="s">
        <v>54</v>
      </c>
      <c r="C24" s="145">
        <v>0</v>
      </c>
      <c r="D24" s="146">
        <v>0</v>
      </c>
      <c r="E24" s="155"/>
      <c r="F24" s="159">
        <v>0</v>
      </c>
      <c r="G24" s="160">
        <v>0</v>
      </c>
      <c r="H24" s="141">
        <f t="shared" si="0"/>
        <v>0</v>
      </c>
      <c r="I24" s="146">
        <v>0</v>
      </c>
      <c r="J24" s="155">
        <v>0</v>
      </c>
      <c r="K24" s="146">
        <v>0</v>
      </c>
    </row>
    <row r="25" spans="2:11" ht="21" customHeight="1">
      <c r="B25" s="109" t="s">
        <v>64</v>
      </c>
      <c r="C25" s="145">
        <v>0</v>
      </c>
      <c r="D25" s="146">
        <v>0</v>
      </c>
      <c r="E25" s="155"/>
      <c r="F25" s="159">
        <v>0</v>
      </c>
      <c r="G25" s="160">
        <v>0</v>
      </c>
      <c r="H25" s="141">
        <f t="shared" si="0"/>
        <v>0</v>
      </c>
      <c r="I25" s="146">
        <v>0</v>
      </c>
      <c r="J25" s="155">
        <v>0</v>
      </c>
      <c r="K25" s="146">
        <v>0</v>
      </c>
    </row>
    <row r="26" spans="2:11" ht="21" customHeight="1" thickBot="1">
      <c r="B26" s="112" t="s">
        <v>65</v>
      </c>
      <c r="C26" s="151">
        <v>0</v>
      </c>
      <c r="D26" s="152">
        <v>0</v>
      </c>
      <c r="E26" s="156"/>
      <c r="F26" s="164">
        <v>0</v>
      </c>
      <c r="G26" s="165">
        <v>0</v>
      </c>
      <c r="H26" s="151">
        <f t="shared" si="0"/>
        <v>0</v>
      </c>
      <c r="I26" s="152">
        <v>0</v>
      </c>
      <c r="J26" s="156">
        <v>0</v>
      </c>
      <c r="K26" s="152">
        <v>0</v>
      </c>
    </row>
    <row r="27" spans="2:11" s="5" customFormat="1" ht="21.75" customHeight="1" thickBot="1" thickTop="1">
      <c r="B27" s="111" t="s">
        <v>19</v>
      </c>
      <c r="C27" s="93">
        <f>SUM(C10:C26)</f>
        <v>404710.9</v>
      </c>
      <c r="D27" s="91">
        <f aca="true" t="shared" si="1" ref="D27:K27">SUM(D10:D26)</f>
        <v>234226.06</v>
      </c>
      <c r="E27" s="105">
        <f t="shared" si="1"/>
        <v>0</v>
      </c>
      <c r="F27" s="90">
        <f t="shared" si="1"/>
        <v>70886.43</v>
      </c>
      <c r="G27" s="92">
        <f t="shared" si="1"/>
        <v>0</v>
      </c>
      <c r="H27" s="93">
        <f t="shared" si="1"/>
        <v>475597.32999999996</v>
      </c>
      <c r="I27" s="91">
        <f t="shared" si="1"/>
        <v>258751.23</v>
      </c>
      <c r="J27" s="105">
        <f t="shared" si="1"/>
        <v>0</v>
      </c>
      <c r="K27" s="91">
        <f t="shared" si="1"/>
        <v>3600</v>
      </c>
    </row>
    <row r="28" s="7" customFormat="1" ht="21.75" customHeight="1">
      <c r="B28" s="6"/>
    </row>
    <row r="29" s="7" customFormat="1" ht="24.75" customHeight="1">
      <c r="B29" s="6"/>
    </row>
  </sheetData>
  <sheetProtection/>
  <mergeCells count="13">
    <mergeCell ref="B7:B9"/>
    <mergeCell ref="J7:K8"/>
    <mergeCell ref="C8:C9"/>
    <mergeCell ref="D8:D9"/>
    <mergeCell ref="F8:F9"/>
    <mergeCell ref="G8:G9"/>
    <mergeCell ref="H8:H9"/>
    <mergeCell ref="I8:I9"/>
    <mergeCell ref="C4:K4"/>
    <mergeCell ref="C5:K5"/>
    <mergeCell ref="C7:D7"/>
    <mergeCell ref="F7:G7"/>
    <mergeCell ref="H7:I7"/>
  </mergeCells>
  <printOptions/>
  <pageMargins left="0.1968503937007874" right="0.22" top="0.59" bottom="0.5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29"/>
  <sheetViews>
    <sheetView zoomScalePageLayoutView="0" workbookViewId="0" topLeftCell="A4">
      <selection activeCell="J19" sqref="J19"/>
    </sheetView>
  </sheetViews>
  <sheetFormatPr defaultColWidth="9.00390625" defaultRowHeight="12.75"/>
  <cols>
    <col min="1" max="1" width="5.875" style="0" customWidth="1"/>
    <col min="2" max="2" width="27.00390625" style="0" customWidth="1"/>
    <col min="3" max="3" width="14.375" style="0" customWidth="1"/>
    <col min="4" max="4" width="13.375" style="0" customWidth="1"/>
    <col min="5" max="5" width="12.00390625" style="0" hidden="1" customWidth="1"/>
    <col min="6" max="6" width="12.00390625" style="0" customWidth="1"/>
    <col min="7" max="7" width="12.625" style="0" customWidth="1"/>
    <col min="8" max="8" width="13.75390625" style="0" customWidth="1"/>
    <col min="9" max="9" width="13.25390625" style="0" customWidth="1"/>
    <col min="10" max="10" width="13.125" style="0" customWidth="1"/>
    <col min="11" max="11" width="12.625" style="0" customWidth="1"/>
  </cols>
  <sheetData>
    <row r="1" ht="12.75">
      <c r="J1" s="2"/>
    </row>
    <row r="2" ht="12.75">
      <c r="J2" s="2"/>
    </row>
    <row r="3" spans="3:10" ht="15">
      <c r="C3" s="1"/>
      <c r="D3" s="1"/>
      <c r="E3" s="1"/>
      <c r="F3" s="1"/>
      <c r="G3" s="1"/>
      <c r="J3" s="2"/>
    </row>
    <row r="4" spans="2:11" ht="15">
      <c r="B4" s="102"/>
      <c r="C4" s="215" t="s">
        <v>57</v>
      </c>
      <c r="D4" s="228"/>
      <c r="E4" s="228"/>
      <c r="F4" s="228"/>
      <c r="G4" s="228"/>
      <c r="H4" s="228"/>
      <c r="I4" s="228"/>
      <c r="J4" s="228"/>
      <c r="K4" s="228"/>
    </row>
    <row r="5" spans="2:11" ht="15">
      <c r="B5" s="103" t="s">
        <v>12</v>
      </c>
      <c r="C5" s="227" t="s">
        <v>86</v>
      </c>
      <c r="D5" s="216"/>
      <c r="E5" s="216"/>
      <c r="F5" s="216"/>
      <c r="G5" s="216"/>
      <c r="H5" s="216"/>
      <c r="I5" s="216"/>
      <c r="J5" s="216"/>
      <c r="K5" s="216"/>
    </row>
    <row r="6" ht="13.5" thickBot="1"/>
    <row r="7" spans="2:11" ht="18.75" customHeight="1">
      <c r="B7" s="231" t="s">
        <v>0</v>
      </c>
      <c r="C7" s="210" t="s">
        <v>84</v>
      </c>
      <c r="D7" s="211"/>
      <c r="E7" s="35" t="s">
        <v>5</v>
      </c>
      <c r="F7" s="210" t="s">
        <v>22</v>
      </c>
      <c r="G7" s="212"/>
      <c r="H7" s="210" t="s">
        <v>85</v>
      </c>
      <c r="I7" s="211"/>
      <c r="J7" s="206" t="s">
        <v>89</v>
      </c>
      <c r="K7" s="207"/>
    </row>
    <row r="8" spans="2:11" ht="18.75" customHeight="1">
      <c r="B8" s="232"/>
      <c r="C8" s="200" t="s">
        <v>1</v>
      </c>
      <c r="D8" s="224" t="s">
        <v>2</v>
      </c>
      <c r="E8" s="36" t="s">
        <v>17</v>
      </c>
      <c r="F8" s="200" t="s">
        <v>3</v>
      </c>
      <c r="G8" s="202" t="s">
        <v>4</v>
      </c>
      <c r="H8" s="200" t="s">
        <v>1</v>
      </c>
      <c r="I8" s="224" t="s">
        <v>2</v>
      </c>
      <c r="J8" s="208"/>
      <c r="K8" s="209"/>
    </row>
    <row r="9" spans="2:11" ht="19.5" customHeight="1" thickBot="1">
      <c r="B9" s="233"/>
      <c r="C9" s="223"/>
      <c r="D9" s="225"/>
      <c r="E9" s="39"/>
      <c r="F9" s="223"/>
      <c r="G9" s="226"/>
      <c r="H9" s="223"/>
      <c r="I9" s="225"/>
      <c r="J9" s="40" t="s">
        <v>16</v>
      </c>
      <c r="K9" s="38" t="s">
        <v>90</v>
      </c>
    </row>
    <row r="10" spans="2:11" ht="19.5" customHeight="1" thickTop="1">
      <c r="B10" s="107" t="s">
        <v>18</v>
      </c>
      <c r="C10" s="141">
        <v>86827.96</v>
      </c>
      <c r="D10" s="142">
        <v>10406.64</v>
      </c>
      <c r="E10" s="154"/>
      <c r="F10" s="157">
        <v>27000</v>
      </c>
      <c r="G10" s="158">
        <v>0</v>
      </c>
      <c r="H10" s="141">
        <f>SUM(C10+F10-G10)</f>
        <v>113827.96</v>
      </c>
      <c r="I10" s="144">
        <v>32364.1</v>
      </c>
      <c r="J10" s="154">
        <v>0</v>
      </c>
      <c r="K10" s="144">
        <v>0</v>
      </c>
    </row>
    <row r="11" spans="2:11" ht="19.5" customHeight="1">
      <c r="B11" s="108" t="s">
        <v>58</v>
      </c>
      <c r="C11" s="145">
        <v>0</v>
      </c>
      <c r="D11" s="146">
        <v>0</v>
      </c>
      <c r="E11" s="155"/>
      <c r="F11" s="159">
        <v>0</v>
      </c>
      <c r="G11" s="160">
        <v>0</v>
      </c>
      <c r="H11" s="141">
        <f aca="true" t="shared" si="0" ref="H11:H26">SUM(C11+F11-G11)</f>
        <v>0</v>
      </c>
      <c r="I11" s="146">
        <v>0</v>
      </c>
      <c r="J11" s="155">
        <v>0</v>
      </c>
      <c r="K11" s="146">
        <v>0</v>
      </c>
    </row>
    <row r="12" spans="2:11" ht="19.5" customHeight="1">
      <c r="B12" s="109" t="s">
        <v>59</v>
      </c>
      <c r="C12" s="145">
        <v>0</v>
      </c>
      <c r="D12" s="146">
        <v>0</v>
      </c>
      <c r="E12" s="155"/>
      <c r="F12" s="159">
        <v>0</v>
      </c>
      <c r="G12" s="160">
        <v>0</v>
      </c>
      <c r="H12" s="141">
        <f t="shared" si="0"/>
        <v>0</v>
      </c>
      <c r="I12" s="146">
        <v>0</v>
      </c>
      <c r="J12" s="155">
        <v>0</v>
      </c>
      <c r="K12" s="146">
        <v>0</v>
      </c>
    </row>
    <row r="13" spans="2:11" ht="17.25" customHeight="1">
      <c r="B13" s="109" t="s">
        <v>49</v>
      </c>
      <c r="C13" s="145">
        <v>0</v>
      </c>
      <c r="D13" s="146">
        <v>0</v>
      </c>
      <c r="E13" s="155"/>
      <c r="F13" s="159">
        <v>0</v>
      </c>
      <c r="G13" s="160">
        <v>0</v>
      </c>
      <c r="H13" s="141">
        <f t="shared" si="0"/>
        <v>0</v>
      </c>
      <c r="I13" s="146">
        <v>0</v>
      </c>
      <c r="J13" s="155">
        <v>0</v>
      </c>
      <c r="K13" s="146">
        <v>0</v>
      </c>
    </row>
    <row r="14" spans="2:11" ht="16.5" customHeight="1">
      <c r="B14" s="109" t="s">
        <v>50</v>
      </c>
      <c r="C14" s="145">
        <v>497522.66</v>
      </c>
      <c r="D14" s="146">
        <v>333110.99</v>
      </c>
      <c r="E14" s="155"/>
      <c r="F14" s="159">
        <v>0</v>
      </c>
      <c r="G14" s="160">
        <v>0</v>
      </c>
      <c r="H14" s="141">
        <f t="shared" si="0"/>
        <v>497522.66</v>
      </c>
      <c r="I14" s="146">
        <v>279378.38</v>
      </c>
      <c r="J14" s="155">
        <v>0</v>
      </c>
      <c r="K14" s="146">
        <v>0</v>
      </c>
    </row>
    <row r="15" spans="2:11" ht="17.25" customHeight="1">
      <c r="B15" s="109" t="s">
        <v>51</v>
      </c>
      <c r="C15" s="145">
        <v>0</v>
      </c>
      <c r="D15" s="146">
        <v>0</v>
      </c>
      <c r="E15" s="155"/>
      <c r="F15" s="159">
        <v>0</v>
      </c>
      <c r="G15" s="160">
        <v>0</v>
      </c>
      <c r="H15" s="141">
        <f t="shared" si="0"/>
        <v>0</v>
      </c>
      <c r="I15" s="146">
        <v>0</v>
      </c>
      <c r="J15" s="155">
        <v>0</v>
      </c>
      <c r="K15" s="146">
        <v>0</v>
      </c>
    </row>
    <row r="16" spans="2:11" ht="19.5" customHeight="1">
      <c r="B16" s="109" t="s">
        <v>60</v>
      </c>
      <c r="C16" s="145">
        <v>16414.27</v>
      </c>
      <c r="D16" s="146">
        <v>0</v>
      </c>
      <c r="E16" s="155"/>
      <c r="F16" s="159">
        <v>6490.4</v>
      </c>
      <c r="G16" s="160">
        <v>16414.27</v>
      </c>
      <c r="H16" s="141">
        <f t="shared" si="0"/>
        <v>6490.399999999998</v>
      </c>
      <c r="I16" s="146">
        <v>6490.4</v>
      </c>
      <c r="J16" s="155">
        <v>0</v>
      </c>
      <c r="K16" s="146">
        <v>0</v>
      </c>
    </row>
    <row r="17" spans="2:11" ht="19.5" customHeight="1">
      <c r="B17" s="109" t="s">
        <v>55</v>
      </c>
      <c r="C17" s="145">
        <v>0</v>
      </c>
      <c r="D17" s="146">
        <v>0</v>
      </c>
      <c r="E17" s="155"/>
      <c r="F17" s="159">
        <v>0</v>
      </c>
      <c r="G17" s="160">
        <v>0</v>
      </c>
      <c r="H17" s="141">
        <f t="shared" si="0"/>
        <v>0</v>
      </c>
      <c r="I17" s="146">
        <v>0</v>
      </c>
      <c r="J17" s="155">
        <v>0</v>
      </c>
      <c r="K17" s="146">
        <v>0</v>
      </c>
    </row>
    <row r="18" spans="2:11" ht="19.5" customHeight="1">
      <c r="B18" s="109" t="s">
        <v>56</v>
      </c>
      <c r="C18" s="148">
        <v>0</v>
      </c>
      <c r="D18" s="149">
        <v>0</v>
      </c>
      <c r="E18" s="161"/>
      <c r="F18" s="162">
        <v>0</v>
      </c>
      <c r="G18" s="163">
        <v>0</v>
      </c>
      <c r="H18" s="141">
        <f t="shared" si="0"/>
        <v>0</v>
      </c>
      <c r="I18" s="149">
        <v>0</v>
      </c>
      <c r="J18" s="155">
        <v>0</v>
      </c>
      <c r="K18" s="146">
        <v>0</v>
      </c>
    </row>
    <row r="19" spans="2:11" ht="18" customHeight="1">
      <c r="B19" s="109" t="s">
        <v>52</v>
      </c>
      <c r="C19" s="145">
        <v>11104.39</v>
      </c>
      <c r="D19" s="146">
        <v>1001.83</v>
      </c>
      <c r="E19" s="155"/>
      <c r="F19" s="159">
        <v>0</v>
      </c>
      <c r="G19" s="160">
        <v>0</v>
      </c>
      <c r="H19" s="141">
        <f t="shared" si="0"/>
        <v>11104.39</v>
      </c>
      <c r="I19" s="146">
        <v>330.83</v>
      </c>
      <c r="J19" s="155">
        <v>0</v>
      </c>
      <c r="K19" s="146">
        <v>0</v>
      </c>
    </row>
    <row r="20" spans="2:11" ht="18.75" customHeight="1">
      <c r="B20" s="108" t="s">
        <v>61</v>
      </c>
      <c r="C20" s="145">
        <v>0</v>
      </c>
      <c r="D20" s="146">
        <v>0</v>
      </c>
      <c r="E20" s="155"/>
      <c r="F20" s="159">
        <v>0</v>
      </c>
      <c r="G20" s="160">
        <v>0</v>
      </c>
      <c r="H20" s="141">
        <v>0</v>
      </c>
      <c r="I20" s="146">
        <v>0</v>
      </c>
      <c r="J20" s="155">
        <v>0</v>
      </c>
      <c r="K20" s="146">
        <v>0</v>
      </c>
    </row>
    <row r="21" spans="2:11" ht="18" customHeight="1">
      <c r="B21" s="112" t="s">
        <v>62</v>
      </c>
      <c r="C21" s="145">
        <v>0</v>
      </c>
      <c r="D21" s="146">
        <v>0</v>
      </c>
      <c r="E21" s="155"/>
      <c r="F21" s="159">
        <v>0</v>
      </c>
      <c r="G21" s="160">
        <v>0</v>
      </c>
      <c r="H21" s="141">
        <f t="shared" si="0"/>
        <v>0</v>
      </c>
      <c r="I21" s="146">
        <v>0</v>
      </c>
      <c r="J21" s="155">
        <v>0</v>
      </c>
      <c r="K21" s="146">
        <v>0</v>
      </c>
    </row>
    <row r="22" spans="2:11" ht="18" customHeight="1">
      <c r="B22" s="109" t="s">
        <v>63</v>
      </c>
      <c r="C22" s="145">
        <v>36966</v>
      </c>
      <c r="D22" s="146">
        <v>23001</v>
      </c>
      <c r="E22" s="155"/>
      <c r="F22" s="159">
        <v>0</v>
      </c>
      <c r="G22" s="160">
        <v>0</v>
      </c>
      <c r="H22" s="141">
        <f t="shared" si="0"/>
        <v>36966</v>
      </c>
      <c r="I22" s="146">
        <v>20745</v>
      </c>
      <c r="J22" s="155">
        <v>0</v>
      </c>
      <c r="K22" s="146">
        <v>0</v>
      </c>
    </row>
    <row r="23" spans="2:11" ht="18" customHeight="1">
      <c r="B23" s="109" t="s">
        <v>53</v>
      </c>
      <c r="C23" s="145">
        <v>0</v>
      </c>
      <c r="D23" s="146">
        <v>0</v>
      </c>
      <c r="E23" s="155"/>
      <c r="F23" s="159">
        <v>4435.62</v>
      </c>
      <c r="G23" s="160">
        <v>0</v>
      </c>
      <c r="H23" s="141">
        <f t="shared" si="0"/>
        <v>4435.62</v>
      </c>
      <c r="I23" s="146">
        <v>4435.62</v>
      </c>
      <c r="J23" s="155">
        <v>0</v>
      </c>
      <c r="K23" s="146">
        <v>0</v>
      </c>
    </row>
    <row r="24" spans="2:11" ht="16.5" customHeight="1">
      <c r="B24" s="128" t="s">
        <v>54</v>
      </c>
      <c r="C24" s="145">
        <v>0</v>
      </c>
      <c r="D24" s="146">
        <v>0</v>
      </c>
      <c r="E24" s="155"/>
      <c r="F24" s="159">
        <v>0</v>
      </c>
      <c r="G24" s="160">
        <v>0</v>
      </c>
      <c r="H24" s="141">
        <f t="shared" si="0"/>
        <v>0</v>
      </c>
      <c r="I24" s="146">
        <v>0</v>
      </c>
      <c r="J24" s="155">
        <v>0</v>
      </c>
      <c r="K24" s="146">
        <v>0</v>
      </c>
    </row>
    <row r="25" spans="2:11" ht="21" customHeight="1">
      <c r="B25" s="109" t="s">
        <v>64</v>
      </c>
      <c r="C25" s="145">
        <v>0</v>
      </c>
      <c r="D25" s="146">
        <v>0</v>
      </c>
      <c r="E25" s="155"/>
      <c r="F25" s="159">
        <v>0</v>
      </c>
      <c r="G25" s="160">
        <v>0</v>
      </c>
      <c r="H25" s="141">
        <v>0</v>
      </c>
      <c r="I25" s="146">
        <v>0</v>
      </c>
      <c r="J25" s="155">
        <v>0</v>
      </c>
      <c r="K25" s="146">
        <v>0</v>
      </c>
    </row>
    <row r="26" spans="2:11" ht="21" customHeight="1" thickBot="1">
      <c r="B26" s="112" t="s">
        <v>65</v>
      </c>
      <c r="C26" s="151">
        <v>0</v>
      </c>
      <c r="D26" s="152">
        <v>0</v>
      </c>
      <c r="E26" s="156"/>
      <c r="F26" s="164">
        <v>0</v>
      </c>
      <c r="G26" s="165">
        <v>0</v>
      </c>
      <c r="H26" s="151">
        <f t="shared" si="0"/>
        <v>0</v>
      </c>
      <c r="I26" s="152">
        <v>0</v>
      </c>
      <c r="J26" s="156">
        <v>0</v>
      </c>
      <c r="K26" s="152">
        <v>0</v>
      </c>
    </row>
    <row r="27" spans="2:11" s="5" customFormat="1" ht="21.75" customHeight="1" thickBot="1" thickTop="1">
      <c r="B27" s="111" t="s">
        <v>19</v>
      </c>
      <c r="C27" s="166">
        <f>SUM(C10:C26)</f>
        <v>648835.28</v>
      </c>
      <c r="D27" s="167">
        <f aca="true" t="shared" si="1" ref="D27:K27">SUM(D10:D26)</f>
        <v>367520.46</v>
      </c>
      <c r="E27" s="168">
        <f t="shared" si="1"/>
        <v>0</v>
      </c>
      <c r="F27" s="169">
        <f t="shared" si="1"/>
        <v>37926.020000000004</v>
      </c>
      <c r="G27" s="170">
        <f t="shared" si="1"/>
        <v>16414.27</v>
      </c>
      <c r="H27" s="166">
        <f t="shared" si="1"/>
        <v>670347.03</v>
      </c>
      <c r="I27" s="167">
        <f t="shared" si="1"/>
        <v>343744.33</v>
      </c>
      <c r="J27" s="168">
        <f t="shared" si="1"/>
        <v>0</v>
      </c>
      <c r="K27" s="167">
        <f t="shared" si="1"/>
        <v>0</v>
      </c>
    </row>
    <row r="28" s="7" customFormat="1" ht="21.75" customHeight="1">
      <c r="B28" s="6"/>
    </row>
    <row r="29" s="7" customFormat="1" ht="24.75" customHeight="1">
      <c r="B29" s="6"/>
    </row>
  </sheetData>
  <sheetProtection/>
  <mergeCells count="13">
    <mergeCell ref="B7:B9"/>
    <mergeCell ref="J7:K8"/>
    <mergeCell ref="C8:C9"/>
    <mergeCell ref="D8:D9"/>
    <mergeCell ref="F8:F9"/>
    <mergeCell ref="G8:G9"/>
    <mergeCell ref="H8:H9"/>
    <mergeCell ref="I8:I9"/>
    <mergeCell ref="C4:K4"/>
    <mergeCell ref="C5:K5"/>
    <mergeCell ref="C7:D7"/>
    <mergeCell ref="F7:G7"/>
    <mergeCell ref="H7:I7"/>
  </mergeCells>
  <printOptions/>
  <pageMargins left="0.1968503937007874" right="0.22" top="0.59" bottom="0.5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29"/>
  <sheetViews>
    <sheetView zoomScalePageLayoutView="0" workbookViewId="0" topLeftCell="A4">
      <selection activeCell="D13" sqref="D13"/>
    </sheetView>
  </sheetViews>
  <sheetFormatPr defaultColWidth="9.00390625" defaultRowHeight="12.75"/>
  <cols>
    <col min="1" max="1" width="6.25390625" style="0" customWidth="1"/>
    <col min="2" max="2" width="27.00390625" style="0" customWidth="1"/>
    <col min="3" max="3" width="14.375" style="0" customWidth="1"/>
    <col min="4" max="4" width="13.375" style="0" customWidth="1"/>
    <col min="5" max="5" width="12.00390625" style="0" hidden="1" customWidth="1"/>
    <col min="6" max="6" width="12.00390625" style="0" customWidth="1"/>
    <col min="7" max="7" width="12.625" style="0" customWidth="1"/>
    <col min="8" max="8" width="13.75390625" style="0" customWidth="1"/>
    <col min="9" max="9" width="13.25390625" style="0" customWidth="1"/>
    <col min="10" max="10" width="13.125" style="0" customWidth="1"/>
    <col min="11" max="11" width="12.625" style="0" customWidth="1"/>
  </cols>
  <sheetData>
    <row r="1" ht="12.75">
      <c r="J1" s="2"/>
    </row>
    <row r="2" ht="12.75">
      <c r="J2" s="2"/>
    </row>
    <row r="3" spans="3:10" ht="15">
      <c r="C3" s="1"/>
      <c r="D3" s="1"/>
      <c r="E3" s="1"/>
      <c r="F3" s="1"/>
      <c r="G3" s="1"/>
      <c r="J3" s="2"/>
    </row>
    <row r="4" spans="2:11" ht="15">
      <c r="B4" s="34"/>
      <c r="C4" s="215" t="s">
        <v>57</v>
      </c>
      <c r="D4" s="228"/>
      <c r="E4" s="228"/>
      <c r="F4" s="228"/>
      <c r="G4" s="228"/>
      <c r="H4" s="228"/>
      <c r="I4" s="228"/>
      <c r="J4" s="228"/>
      <c r="K4" s="228"/>
    </row>
    <row r="5" spans="2:11" ht="16.5" customHeight="1">
      <c r="B5" s="101" t="s">
        <v>13</v>
      </c>
      <c r="C5" s="227" t="s">
        <v>86</v>
      </c>
      <c r="D5" s="216"/>
      <c r="E5" s="216"/>
      <c r="F5" s="216"/>
      <c r="G5" s="216"/>
      <c r="H5" s="216"/>
      <c r="I5" s="216"/>
      <c r="J5" s="216"/>
      <c r="K5" s="216"/>
    </row>
    <row r="6" ht="13.5" thickBot="1"/>
    <row r="7" spans="2:11" ht="18.75" customHeight="1">
      <c r="B7" s="234" t="s">
        <v>0</v>
      </c>
      <c r="C7" s="210" t="s">
        <v>84</v>
      </c>
      <c r="D7" s="211"/>
      <c r="E7" s="35" t="s">
        <v>5</v>
      </c>
      <c r="F7" s="210" t="s">
        <v>22</v>
      </c>
      <c r="G7" s="212"/>
      <c r="H7" s="210" t="s">
        <v>85</v>
      </c>
      <c r="I7" s="211"/>
      <c r="J7" s="206" t="s">
        <v>89</v>
      </c>
      <c r="K7" s="207"/>
    </row>
    <row r="8" spans="2:11" ht="18.75" customHeight="1">
      <c r="B8" s="235"/>
      <c r="C8" s="200" t="s">
        <v>1</v>
      </c>
      <c r="D8" s="224" t="s">
        <v>2</v>
      </c>
      <c r="E8" s="36" t="s">
        <v>17</v>
      </c>
      <c r="F8" s="200" t="s">
        <v>3</v>
      </c>
      <c r="G8" s="202" t="s">
        <v>4</v>
      </c>
      <c r="H8" s="200" t="s">
        <v>1</v>
      </c>
      <c r="I8" s="224" t="s">
        <v>2</v>
      </c>
      <c r="J8" s="208"/>
      <c r="K8" s="209"/>
    </row>
    <row r="9" spans="2:11" ht="19.5" customHeight="1" thickBot="1">
      <c r="B9" s="236"/>
      <c r="C9" s="223"/>
      <c r="D9" s="225"/>
      <c r="E9" s="39"/>
      <c r="F9" s="223"/>
      <c r="G9" s="226"/>
      <c r="H9" s="223"/>
      <c r="I9" s="225"/>
      <c r="J9" s="40" t="s">
        <v>16</v>
      </c>
      <c r="K9" s="38" t="s">
        <v>90</v>
      </c>
    </row>
    <row r="10" spans="2:11" ht="19.5" customHeight="1" thickTop="1">
      <c r="B10" s="94" t="s">
        <v>18</v>
      </c>
      <c r="C10" s="141">
        <v>189452</v>
      </c>
      <c r="D10" s="142">
        <v>130194.71</v>
      </c>
      <c r="E10" s="154"/>
      <c r="F10" s="157">
        <v>3799</v>
      </c>
      <c r="G10" s="158">
        <v>0</v>
      </c>
      <c r="H10" s="141">
        <f>SUM(C10+F10-G10)</f>
        <v>193251</v>
      </c>
      <c r="I10" s="144">
        <v>98465.23</v>
      </c>
      <c r="J10" s="154">
        <v>0</v>
      </c>
      <c r="K10" s="144">
        <v>0</v>
      </c>
    </row>
    <row r="11" spans="2:11" ht="19.5" customHeight="1">
      <c r="B11" s="95" t="s">
        <v>58</v>
      </c>
      <c r="C11" s="145">
        <v>0</v>
      </c>
      <c r="D11" s="146">
        <v>0</v>
      </c>
      <c r="E11" s="155"/>
      <c r="F11" s="159">
        <v>0</v>
      </c>
      <c r="G11" s="160">
        <v>0</v>
      </c>
      <c r="H11" s="141">
        <f aca="true" t="shared" si="0" ref="H11:H25">SUM(C11+F11-G11)</f>
        <v>0</v>
      </c>
      <c r="I11" s="146">
        <v>0</v>
      </c>
      <c r="J11" s="155">
        <v>0</v>
      </c>
      <c r="K11" s="146">
        <v>0</v>
      </c>
    </row>
    <row r="12" spans="2:11" ht="19.5" customHeight="1">
      <c r="B12" s="96" t="s">
        <v>59</v>
      </c>
      <c r="C12" s="145">
        <v>0</v>
      </c>
      <c r="D12" s="146">
        <v>0</v>
      </c>
      <c r="E12" s="155"/>
      <c r="F12" s="159">
        <v>0</v>
      </c>
      <c r="G12" s="160">
        <v>0</v>
      </c>
      <c r="H12" s="141">
        <f t="shared" si="0"/>
        <v>0</v>
      </c>
      <c r="I12" s="146">
        <v>0</v>
      </c>
      <c r="J12" s="155">
        <v>0</v>
      </c>
      <c r="K12" s="146">
        <v>0</v>
      </c>
    </row>
    <row r="13" spans="2:11" ht="17.25" customHeight="1">
      <c r="B13" s="96" t="s">
        <v>49</v>
      </c>
      <c r="C13" s="145">
        <v>322650.63</v>
      </c>
      <c r="D13" s="146">
        <v>251420.12</v>
      </c>
      <c r="E13" s="155"/>
      <c r="F13" s="159">
        <v>67650.23</v>
      </c>
      <c r="G13" s="160">
        <v>0</v>
      </c>
      <c r="H13" s="141">
        <f t="shared" si="0"/>
        <v>390300.86</v>
      </c>
      <c r="I13" s="146">
        <v>291542.72</v>
      </c>
      <c r="J13" s="155">
        <v>0</v>
      </c>
      <c r="K13" s="146">
        <v>0</v>
      </c>
    </row>
    <row r="14" spans="2:11" ht="16.5" customHeight="1">
      <c r="B14" s="96" t="s">
        <v>50</v>
      </c>
      <c r="C14" s="145">
        <v>80807.14</v>
      </c>
      <c r="D14" s="146">
        <v>0</v>
      </c>
      <c r="E14" s="155"/>
      <c r="F14" s="159">
        <v>0</v>
      </c>
      <c r="G14" s="160">
        <v>0</v>
      </c>
      <c r="H14" s="141">
        <f t="shared" si="0"/>
        <v>80807.14</v>
      </c>
      <c r="I14" s="146">
        <v>0</v>
      </c>
      <c r="J14" s="155">
        <v>0</v>
      </c>
      <c r="K14" s="146">
        <v>0</v>
      </c>
    </row>
    <row r="15" spans="2:11" ht="17.25" customHeight="1">
      <c r="B15" s="96" t="s">
        <v>51</v>
      </c>
      <c r="C15" s="145">
        <v>32490</v>
      </c>
      <c r="D15" s="146">
        <v>28158</v>
      </c>
      <c r="E15" s="155"/>
      <c r="F15" s="159">
        <v>0</v>
      </c>
      <c r="G15" s="160">
        <v>0</v>
      </c>
      <c r="H15" s="141">
        <f t="shared" si="0"/>
        <v>32490</v>
      </c>
      <c r="I15" s="146">
        <v>21660</v>
      </c>
      <c r="J15" s="155">
        <v>0</v>
      </c>
      <c r="K15" s="146">
        <v>0</v>
      </c>
    </row>
    <row r="16" spans="2:11" ht="19.5" customHeight="1">
      <c r="B16" s="96" t="s">
        <v>60</v>
      </c>
      <c r="C16" s="145">
        <v>25140</v>
      </c>
      <c r="D16" s="146">
        <v>0</v>
      </c>
      <c r="E16" s="155"/>
      <c r="F16" s="159">
        <v>0</v>
      </c>
      <c r="G16" s="160">
        <v>0</v>
      </c>
      <c r="H16" s="141">
        <f t="shared" si="0"/>
        <v>25140</v>
      </c>
      <c r="I16" s="146">
        <v>0</v>
      </c>
      <c r="J16" s="155">
        <v>0</v>
      </c>
      <c r="K16" s="146">
        <v>0</v>
      </c>
    </row>
    <row r="17" spans="2:11" ht="19.5" customHeight="1">
      <c r="B17" s="96" t="s">
        <v>55</v>
      </c>
      <c r="C17" s="145">
        <v>0</v>
      </c>
      <c r="D17" s="146">
        <v>0</v>
      </c>
      <c r="E17" s="155"/>
      <c r="F17" s="159">
        <v>0</v>
      </c>
      <c r="G17" s="160">
        <v>0</v>
      </c>
      <c r="H17" s="141">
        <f t="shared" si="0"/>
        <v>0</v>
      </c>
      <c r="I17" s="146">
        <v>0</v>
      </c>
      <c r="J17" s="155">
        <v>0</v>
      </c>
      <c r="K17" s="146">
        <v>0</v>
      </c>
    </row>
    <row r="18" spans="2:11" ht="19.5" customHeight="1">
      <c r="B18" s="96" t="s">
        <v>56</v>
      </c>
      <c r="C18" s="148">
        <v>0</v>
      </c>
      <c r="D18" s="149">
        <v>0</v>
      </c>
      <c r="E18" s="161"/>
      <c r="F18" s="162">
        <v>0</v>
      </c>
      <c r="G18" s="163">
        <v>0</v>
      </c>
      <c r="H18" s="141">
        <f t="shared" si="0"/>
        <v>0</v>
      </c>
      <c r="I18" s="149">
        <v>0</v>
      </c>
      <c r="J18" s="155">
        <v>0</v>
      </c>
      <c r="K18" s="146">
        <v>0</v>
      </c>
    </row>
    <row r="19" spans="2:11" ht="18" customHeight="1">
      <c r="B19" s="96" t="s">
        <v>52</v>
      </c>
      <c r="C19" s="145">
        <v>28800</v>
      </c>
      <c r="D19" s="146">
        <v>11520</v>
      </c>
      <c r="E19" s="155"/>
      <c r="F19" s="159">
        <v>0</v>
      </c>
      <c r="G19" s="160">
        <v>0</v>
      </c>
      <c r="H19" s="141">
        <f t="shared" si="0"/>
        <v>28800</v>
      </c>
      <c r="I19" s="146">
        <v>5760</v>
      </c>
      <c r="J19" s="155">
        <v>0</v>
      </c>
      <c r="K19" s="146">
        <v>0</v>
      </c>
    </row>
    <row r="20" spans="2:11" ht="18.75" customHeight="1">
      <c r="B20" s="95" t="s">
        <v>61</v>
      </c>
      <c r="C20" s="145">
        <v>0</v>
      </c>
      <c r="D20" s="146">
        <v>0</v>
      </c>
      <c r="E20" s="155"/>
      <c r="F20" s="159">
        <v>0</v>
      </c>
      <c r="G20" s="160">
        <v>0</v>
      </c>
      <c r="H20" s="141">
        <f t="shared" si="0"/>
        <v>0</v>
      </c>
      <c r="I20" s="146">
        <v>0</v>
      </c>
      <c r="J20" s="155">
        <v>0</v>
      </c>
      <c r="K20" s="146">
        <v>0</v>
      </c>
    </row>
    <row r="21" spans="2:11" ht="18" customHeight="1">
      <c r="B21" s="104" t="s">
        <v>62</v>
      </c>
      <c r="C21" s="145">
        <v>3500</v>
      </c>
      <c r="D21" s="146">
        <v>0</v>
      </c>
      <c r="E21" s="155"/>
      <c r="F21" s="159">
        <v>93940</v>
      </c>
      <c r="G21" s="160">
        <v>3500</v>
      </c>
      <c r="H21" s="141">
        <f t="shared" si="0"/>
        <v>93940</v>
      </c>
      <c r="I21" s="146">
        <v>79849</v>
      </c>
      <c r="J21" s="155">
        <v>0</v>
      </c>
      <c r="K21" s="146">
        <v>0</v>
      </c>
    </row>
    <row r="22" spans="2:11" ht="18" customHeight="1">
      <c r="B22" s="96" t="s">
        <v>63</v>
      </c>
      <c r="C22" s="145">
        <v>0</v>
      </c>
      <c r="D22" s="146">
        <v>0</v>
      </c>
      <c r="E22" s="155"/>
      <c r="F22" s="159">
        <v>0</v>
      </c>
      <c r="G22" s="160">
        <v>0</v>
      </c>
      <c r="H22" s="141">
        <f t="shared" si="0"/>
        <v>0</v>
      </c>
      <c r="I22" s="146">
        <v>0</v>
      </c>
      <c r="J22" s="155">
        <v>0</v>
      </c>
      <c r="K22" s="146">
        <v>0</v>
      </c>
    </row>
    <row r="23" spans="2:11" ht="18" customHeight="1">
      <c r="B23" s="96" t="s">
        <v>53</v>
      </c>
      <c r="C23" s="145">
        <v>45716</v>
      </c>
      <c r="D23" s="146">
        <v>0</v>
      </c>
      <c r="E23" s="155"/>
      <c r="F23" s="159">
        <v>0</v>
      </c>
      <c r="G23" s="160">
        <v>0</v>
      </c>
      <c r="H23" s="141">
        <f t="shared" si="0"/>
        <v>45716</v>
      </c>
      <c r="I23" s="146">
        <v>0</v>
      </c>
      <c r="J23" s="155">
        <v>7843.56</v>
      </c>
      <c r="K23" s="146">
        <v>0</v>
      </c>
    </row>
    <row r="24" spans="2:11" ht="16.5" customHeight="1">
      <c r="B24" s="127" t="s">
        <v>54</v>
      </c>
      <c r="C24" s="145">
        <v>0</v>
      </c>
      <c r="D24" s="146">
        <v>0</v>
      </c>
      <c r="E24" s="155"/>
      <c r="F24" s="159">
        <v>0</v>
      </c>
      <c r="G24" s="160">
        <v>0</v>
      </c>
      <c r="H24" s="141">
        <f t="shared" si="0"/>
        <v>0</v>
      </c>
      <c r="I24" s="146">
        <v>0</v>
      </c>
      <c r="J24" s="155">
        <v>0</v>
      </c>
      <c r="K24" s="146">
        <v>0</v>
      </c>
    </row>
    <row r="25" spans="2:11" ht="21" customHeight="1">
      <c r="B25" s="96" t="s">
        <v>64</v>
      </c>
      <c r="C25" s="145">
        <v>0</v>
      </c>
      <c r="D25" s="146">
        <v>0</v>
      </c>
      <c r="E25" s="155"/>
      <c r="F25" s="159">
        <v>0</v>
      </c>
      <c r="G25" s="160">
        <v>0</v>
      </c>
      <c r="H25" s="141">
        <f t="shared" si="0"/>
        <v>0</v>
      </c>
      <c r="I25" s="146">
        <v>0</v>
      </c>
      <c r="J25" s="155">
        <v>0</v>
      </c>
      <c r="K25" s="146">
        <v>0</v>
      </c>
    </row>
    <row r="26" spans="2:11" ht="21" customHeight="1" thickBot="1">
      <c r="B26" s="104" t="s">
        <v>65</v>
      </c>
      <c r="C26" s="151">
        <v>0</v>
      </c>
      <c r="D26" s="152">
        <v>0</v>
      </c>
      <c r="E26" s="156"/>
      <c r="F26" s="164">
        <v>0</v>
      </c>
      <c r="G26" s="165">
        <v>0</v>
      </c>
      <c r="H26" s="151">
        <v>0</v>
      </c>
      <c r="I26" s="152">
        <v>0</v>
      </c>
      <c r="J26" s="156">
        <v>0</v>
      </c>
      <c r="K26" s="152">
        <v>0</v>
      </c>
    </row>
    <row r="27" spans="2:11" s="5" customFormat="1" ht="21.75" customHeight="1" thickBot="1" thickTop="1">
      <c r="B27" s="98" t="s">
        <v>19</v>
      </c>
      <c r="C27" s="93">
        <f>SUM(C10:C26)</f>
        <v>728555.77</v>
      </c>
      <c r="D27" s="91">
        <f aca="true" t="shared" si="1" ref="D27:K27">SUM(D10:D26)</f>
        <v>421292.83</v>
      </c>
      <c r="E27" s="105">
        <f t="shared" si="1"/>
        <v>0</v>
      </c>
      <c r="F27" s="90">
        <f t="shared" si="1"/>
        <v>165389.22999999998</v>
      </c>
      <c r="G27" s="92">
        <f t="shared" si="1"/>
        <v>3500</v>
      </c>
      <c r="H27" s="93">
        <f t="shared" si="1"/>
        <v>890445</v>
      </c>
      <c r="I27" s="91">
        <f t="shared" si="1"/>
        <v>497276.94999999995</v>
      </c>
      <c r="J27" s="105">
        <f t="shared" si="1"/>
        <v>7843.56</v>
      </c>
      <c r="K27" s="91">
        <f t="shared" si="1"/>
        <v>0</v>
      </c>
    </row>
    <row r="28" s="7" customFormat="1" ht="21.75" customHeight="1">
      <c r="B28" s="6"/>
    </row>
    <row r="29" s="7" customFormat="1" ht="24.75" customHeight="1">
      <c r="B29" s="6"/>
    </row>
  </sheetData>
  <sheetProtection/>
  <mergeCells count="13">
    <mergeCell ref="B7:B9"/>
    <mergeCell ref="J7:K8"/>
    <mergeCell ref="C8:C9"/>
    <mergeCell ref="D8:D9"/>
    <mergeCell ref="F8:F9"/>
    <mergeCell ref="G8:G9"/>
    <mergeCell ref="H8:H9"/>
    <mergeCell ref="I8:I9"/>
    <mergeCell ref="C4:K4"/>
    <mergeCell ref="C5:K5"/>
    <mergeCell ref="C7:D7"/>
    <mergeCell ref="F7:G7"/>
    <mergeCell ref="H7:I7"/>
  </mergeCells>
  <printOptions/>
  <pageMargins left="0.1968503937007874" right="0.22" top="0.59" bottom="0.5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4">
      <selection activeCell="L17" sqref="L17"/>
    </sheetView>
  </sheetViews>
  <sheetFormatPr defaultColWidth="9.00390625" defaultRowHeight="12.75"/>
  <cols>
    <col min="1" max="1" width="6.25390625" style="0" customWidth="1"/>
    <col min="2" max="2" width="27.625" style="0" customWidth="1"/>
    <col min="3" max="3" width="14.375" style="0" customWidth="1"/>
    <col min="4" max="4" width="13.375" style="0" customWidth="1"/>
    <col min="5" max="5" width="12.00390625" style="0" hidden="1" customWidth="1"/>
    <col min="6" max="6" width="13.875" style="0" customWidth="1"/>
    <col min="7" max="7" width="12.625" style="0" customWidth="1"/>
    <col min="8" max="8" width="13.75390625" style="0" customWidth="1"/>
    <col min="9" max="9" width="13.25390625" style="0" customWidth="1"/>
    <col min="10" max="10" width="13.125" style="0" customWidth="1"/>
    <col min="11" max="11" width="12.625" style="0" customWidth="1"/>
  </cols>
  <sheetData>
    <row r="1" ht="12.75">
      <c r="J1" s="2"/>
    </row>
    <row r="2" ht="12.75">
      <c r="J2" s="2"/>
    </row>
    <row r="3" spans="3:10" ht="15">
      <c r="C3" s="1"/>
      <c r="D3" s="1"/>
      <c r="E3" s="1"/>
      <c r="F3" s="1"/>
      <c r="G3" s="1"/>
      <c r="J3" s="2"/>
    </row>
    <row r="4" spans="2:11" ht="19.5" customHeight="1">
      <c r="B4" s="34"/>
      <c r="C4" s="215" t="s">
        <v>95</v>
      </c>
      <c r="D4" s="228"/>
      <c r="E4" s="228"/>
      <c r="F4" s="228"/>
      <c r="G4" s="228"/>
      <c r="H4" s="228"/>
      <c r="I4" s="228"/>
      <c r="J4" s="228"/>
      <c r="K4" s="228"/>
    </row>
    <row r="5" spans="2:11" ht="17.25" customHeight="1">
      <c r="B5" s="101" t="s">
        <v>14</v>
      </c>
      <c r="C5" s="227" t="s">
        <v>86</v>
      </c>
      <c r="D5" s="216"/>
      <c r="E5" s="216"/>
      <c r="F5" s="216"/>
      <c r="G5" s="216"/>
      <c r="H5" s="216"/>
      <c r="I5" s="216"/>
      <c r="J5" s="216"/>
      <c r="K5" s="216"/>
    </row>
    <row r="6" ht="13.5" thickBot="1"/>
    <row r="7" spans="2:11" ht="18.75" customHeight="1">
      <c r="B7" s="231" t="s">
        <v>0</v>
      </c>
      <c r="C7" s="238" t="s">
        <v>84</v>
      </c>
      <c r="D7" s="211"/>
      <c r="E7" s="35" t="s">
        <v>5</v>
      </c>
      <c r="F7" s="210" t="s">
        <v>22</v>
      </c>
      <c r="G7" s="211"/>
      <c r="H7" s="238" t="s">
        <v>85</v>
      </c>
      <c r="I7" s="212"/>
      <c r="J7" s="229" t="s">
        <v>89</v>
      </c>
      <c r="K7" s="207"/>
    </row>
    <row r="8" spans="2:11" ht="18.75" customHeight="1">
      <c r="B8" s="232"/>
      <c r="C8" s="239" t="s">
        <v>1</v>
      </c>
      <c r="D8" s="224" t="s">
        <v>2</v>
      </c>
      <c r="E8" s="36" t="s">
        <v>17</v>
      </c>
      <c r="F8" s="200" t="s">
        <v>3</v>
      </c>
      <c r="G8" s="224" t="s">
        <v>4</v>
      </c>
      <c r="H8" s="239" t="s">
        <v>1</v>
      </c>
      <c r="I8" s="202" t="s">
        <v>2</v>
      </c>
      <c r="J8" s="230"/>
      <c r="K8" s="209"/>
    </row>
    <row r="9" spans="2:11" ht="19.5" customHeight="1" thickBot="1">
      <c r="B9" s="233"/>
      <c r="C9" s="240"/>
      <c r="D9" s="225"/>
      <c r="E9" s="39"/>
      <c r="F9" s="223"/>
      <c r="G9" s="225"/>
      <c r="H9" s="240"/>
      <c r="I9" s="226"/>
      <c r="J9" s="37" t="s">
        <v>16</v>
      </c>
      <c r="K9" s="38" t="s">
        <v>90</v>
      </c>
    </row>
    <row r="10" spans="1:11" ht="19.5" customHeight="1" thickTop="1">
      <c r="A10" s="29"/>
      <c r="B10" s="107" t="s">
        <v>18</v>
      </c>
      <c r="C10" s="154">
        <v>110084.82</v>
      </c>
      <c r="D10" s="171">
        <v>81281.97</v>
      </c>
      <c r="E10" s="143"/>
      <c r="F10" s="141">
        <v>3843</v>
      </c>
      <c r="G10" s="144">
        <v>0</v>
      </c>
      <c r="H10" s="154">
        <f>SUM(C10+F10-G10)</f>
        <v>113927.82</v>
      </c>
      <c r="I10" s="158">
        <v>64667.8</v>
      </c>
      <c r="J10" s="141">
        <v>0</v>
      </c>
      <c r="K10" s="144">
        <v>0</v>
      </c>
    </row>
    <row r="11" spans="1:11" ht="19.5" customHeight="1">
      <c r="A11" s="29"/>
      <c r="B11" s="108" t="s">
        <v>58</v>
      </c>
      <c r="C11" s="155">
        <v>0</v>
      </c>
      <c r="D11" s="159">
        <v>0</v>
      </c>
      <c r="E11" s="147"/>
      <c r="F11" s="145">
        <v>0</v>
      </c>
      <c r="G11" s="146">
        <v>0</v>
      </c>
      <c r="H11" s="154">
        <f aca="true" t="shared" si="0" ref="H11:H26">SUM(C11+F11-G11)</f>
        <v>0</v>
      </c>
      <c r="I11" s="160">
        <v>0</v>
      </c>
      <c r="J11" s="145">
        <v>0</v>
      </c>
      <c r="K11" s="146">
        <v>0</v>
      </c>
    </row>
    <row r="12" spans="1:11" ht="19.5" customHeight="1">
      <c r="A12" s="29"/>
      <c r="B12" s="109" t="s">
        <v>59</v>
      </c>
      <c r="C12" s="155">
        <v>0</v>
      </c>
      <c r="D12" s="159">
        <v>0</v>
      </c>
      <c r="E12" s="147"/>
      <c r="F12" s="145">
        <v>0</v>
      </c>
      <c r="G12" s="146">
        <v>0</v>
      </c>
      <c r="H12" s="154">
        <f t="shared" si="0"/>
        <v>0</v>
      </c>
      <c r="I12" s="160">
        <v>0</v>
      </c>
      <c r="J12" s="145">
        <v>0</v>
      </c>
      <c r="K12" s="146">
        <v>0</v>
      </c>
    </row>
    <row r="13" spans="1:11" ht="17.25" customHeight="1">
      <c r="A13" s="29"/>
      <c r="B13" s="109" t="s">
        <v>49</v>
      </c>
      <c r="C13" s="155">
        <v>12139</v>
      </c>
      <c r="D13" s="159">
        <v>11734.36</v>
      </c>
      <c r="E13" s="147"/>
      <c r="F13" s="145">
        <v>0</v>
      </c>
      <c r="G13" s="146">
        <v>0</v>
      </c>
      <c r="H13" s="154">
        <f t="shared" si="0"/>
        <v>12139</v>
      </c>
      <c r="I13" s="160">
        <v>9306.56</v>
      </c>
      <c r="J13" s="145">
        <v>0</v>
      </c>
      <c r="K13" s="146">
        <v>0</v>
      </c>
    </row>
    <row r="14" spans="1:11" ht="16.5" customHeight="1">
      <c r="A14" s="29"/>
      <c r="B14" s="109" t="s">
        <v>50</v>
      </c>
      <c r="C14" s="155">
        <v>0</v>
      </c>
      <c r="D14" s="159">
        <v>0</v>
      </c>
      <c r="E14" s="147"/>
      <c r="F14" s="145">
        <v>0</v>
      </c>
      <c r="G14" s="146"/>
      <c r="H14" s="154">
        <f t="shared" si="0"/>
        <v>0</v>
      </c>
      <c r="I14" s="160">
        <v>0</v>
      </c>
      <c r="J14" s="145">
        <v>0</v>
      </c>
      <c r="K14" s="146">
        <v>0</v>
      </c>
    </row>
    <row r="15" spans="1:11" s="9" customFormat="1" ht="17.25" customHeight="1">
      <c r="A15" s="30"/>
      <c r="B15" s="108" t="s">
        <v>51</v>
      </c>
      <c r="C15" s="155">
        <v>0</v>
      </c>
      <c r="D15" s="159">
        <v>0</v>
      </c>
      <c r="E15" s="147"/>
      <c r="F15" s="145">
        <v>0</v>
      </c>
      <c r="G15" s="146">
        <v>0</v>
      </c>
      <c r="H15" s="154">
        <f t="shared" si="0"/>
        <v>0</v>
      </c>
      <c r="I15" s="160">
        <v>0</v>
      </c>
      <c r="J15" s="145">
        <v>0</v>
      </c>
      <c r="K15" s="146">
        <v>0</v>
      </c>
    </row>
    <row r="16" spans="1:11" ht="19.5" customHeight="1">
      <c r="A16" s="29"/>
      <c r="B16" s="109" t="s">
        <v>60</v>
      </c>
      <c r="C16" s="155">
        <v>38911.27</v>
      </c>
      <c r="D16" s="159">
        <v>21274.29</v>
      </c>
      <c r="E16" s="147"/>
      <c r="F16" s="145">
        <v>-1531</v>
      </c>
      <c r="G16" s="146">
        <v>6307.33</v>
      </c>
      <c r="H16" s="154">
        <f t="shared" si="0"/>
        <v>31072.939999999995</v>
      </c>
      <c r="I16" s="160">
        <v>16786.03</v>
      </c>
      <c r="J16" s="145">
        <v>0</v>
      </c>
      <c r="K16" s="146">
        <v>0</v>
      </c>
    </row>
    <row r="17" spans="1:11" ht="19.5" customHeight="1">
      <c r="A17" s="29"/>
      <c r="B17" s="109" t="s">
        <v>55</v>
      </c>
      <c r="C17" s="155">
        <v>50255.8</v>
      </c>
      <c r="D17" s="159">
        <v>0</v>
      </c>
      <c r="E17" s="147"/>
      <c r="F17" s="145">
        <v>0</v>
      </c>
      <c r="G17" s="146">
        <v>0</v>
      </c>
      <c r="H17" s="154">
        <f t="shared" si="0"/>
        <v>50255.8</v>
      </c>
      <c r="I17" s="160">
        <v>0</v>
      </c>
      <c r="J17" s="145">
        <v>0</v>
      </c>
      <c r="K17" s="146">
        <v>0</v>
      </c>
    </row>
    <row r="18" spans="1:11" ht="19.5" customHeight="1">
      <c r="A18" s="29"/>
      <c r="B18" s="109" t="s">
        <v>56</v>
      </c>
      <c r="C18" s="161">
        <v>0</v>
      </c>
      <c r="D18" s="162">
        <v>0</v>
      </c>
      <c r="E18" s="150"/>
      <c r="F18" s="148">
        <v>0</v>
      </c>
      <c r="G18" s="149">
        <v>0</v>
      </c>
      <c r="H18" s="154">
        <f t="shared" si="0"/>
        <v>0</v>
      </c>
      <c r="I18" s="163">
        <v>0</v>
      </c>
      <c r="J18" s="145">
        <v>0</v>
      </c>
      <c r="K18" s="146">
        <v>0</v>
      </c>
    </row>
    <row r="19" spans="1:11" ht="18" customHeight="1">
      <c r="A19" s="29"/>
      <c r="B19" s="109" t="s">
        <v>52</v>
      </c>
      <c r="C19" s="155">
        <v>15258.54</v>
      </c>
      <c r="D19" s="159">
        <v>7739.92</v>
      </c>
      <c r="E19" s="147"/>
      <c r="F19" s="145">
        <v>0</v>
      </c>
      <c r="G19" s="146">
        <v>0</v>
      </c>
      <c r="H19" s="154">
        <f t="shared" si="0"/>
        <v>15258.54</v>
      </c>
      <c r="I19" s="160">
        <v>4688.21</v>
      </c>
      <c r="J19" s="145">
        <v>0</v>
      </c>
      <c r="K19" s="146">
        <v>0</v>
      </c>
    </row>
    <row r="20" spans="1:11" ht="18.75" customHeight="1">
      <c r="A20" s="29"/>
      <c r="B20" s="108" t="s">
        <v>61</v>
      </c>
      <c r="C20" s="155">
        <v>0</v>
      </c>
      <c r="D20" s="159">
        <v>0</v>
      </c>
      <c r="E20" s="147"/>
      <c r="F20" s="145">
        <v>0</v>
      </c>
      <c r="G20" s="146">
        <v>0</v>
      </c>
      <c r="H20" s="154">
        <f t="shared" si="0"/>
        <v>0</v>
      </c>
      <c r="I20" s="160">
        <v>0</v>
      </c>
      <c r="J20" s="145">
        <v>0</v>
      </c>
      <c r="K20" s="146">
        <v>0</v>
      </c>
    </row>
    <row r="21" spans="1:11" ht="18" customHeight="1">
      <c r="A21" s="29"/>
      <c r="B21" s="112" t="s">
        <v>62</v>
      </c>
      <c r="C21" s="155">
        <v>35407</v>
      </c>
      <c r="D21" s="159">
        <v>13849</v>
      </c>
      <c r="E21" s="147"/>
      <c r="F21" s="145">
        <v>4161</v>
      </c>
      <c r="G21" s="146">
        <v>0</v>
      </c>
      <c r="H21" s="154">
        <f t="shared" si="0"/>
        <v>39568</v>
      </c>
      <c r="I21" s="160">
        <v>14076</v>
      </c>
      <c r="J21" s="145">
        <v>0</v>
      </c>
      <c r="K21" s="146">
        <v>0</v>
      </c>
    </row>
    <row r="22" spans="1:11" ht="18" customHeight="1">
      <c r="A22" s="29"/>
      <c r="B22" s="109" t="s">
        <v>63</v>
      </c>
      <c r="C22" s="155">
        <v>15073</v>
      </c>
      <c r="D22" s="159">
        <v>1753</v>
      </c>
      <c r="E22" s="147"/>
      <c r="F22" s="145">
        <v>0</v>
      </c>
      <c r="G22" s="146">
        <v>0</v>
      </c>
      <c r="H22" s="154">
        <f t="shared" si="0"/>
        <v>15073</v>
      </c>
      <c r="I22" s="160">
        <v>1342</v>
      </c>
      <c r="J22" s="145">
        <v>0</v>
      </c>
      <c r="K22" s="146">
        <v>0</v>
      </c>
    </row>
    <row r="23" spans="1:11" s="9" customFormat="1" ht="18" customHeight="1">
      <c r="A23" s="30"/>
      <c r="B23" s="109" t="s">
        <v>53</v>
      </c>
      <c r="C23" s="155">
        <v>0</v>
      </c>
      <c r="D23" s="159">
        <v>0</v>
      </c>
      <c r="E23" s="147"/>
      <c r="F23" s="145">
        <v>0</v>
      </c>
      <c r="G23" s="146">
        <v>0</v>
      </c>
      <c r="H23" s="154">
        <f t="shared" si="0"/>
        <v>0</v>
      </c>
      <c r="I23" s="160">
        <v>0</v>
      </c>
      <c r="J23" s="145">
        <v>0</v>
      </c>
      <c r="K23" s="146">
        <v>0</v>
      </c>
    </row>
    <row r="24" spans="1:11" ht="16.5" customHeight="1">
      <c r="A24" s="29"/>
      <c r="B24" s="109" t="s">
        <v>54</v>
      </c>
      <c r="C24" s="155">
        <v>0</v>
      </c>
      <c r="D24" s="159">
        <v>0</v>
      </c>
      <c r="E24" s="147"/>
      <c r="F24" s="145">
        <v>0</v>
      </c>
      <c r="G24" s="146">
        <v>0</v>
      </c>
      <c r="H24" s="154">
        <f t="shared" si="0"/>
        <v>0</v>
      </c>
      <c r="I24" s="160">
        <v>0</v>
      </c>
      <c r="J24" s="145">
        <v>0</v>
      </c>
      <c r="K24" s="146">
        <v>0</v>
      </c>
    </row>
    <row r="25" spans="1:11" ht="21" customHeight="1">
      <c r="A25" s="29"/>
      <c r="B25" s="109" t="s">
        <v>64</v>
      </c>
      <c r="C25" s="155">
        <v>4758</v>
      </c>
      <c r="D25" s="159">
        <v>1903.2</v>
      </c>
      <c r="E25" s="147"/>
      <c r="F25" s="145">
        <v>11336.01</v>
      </c>
      <c r="G25" s="146">
        <v>0</v>
      </c>
      <c r="H25" s="154">
        <f t="shared" si="0"/>
        <v>16094.01</v>
      </c>
      <c r="I25" s="160">
        <v>12287.61</v>
      </c>
      <c r="J25" s="145">
        <v>0</v>
      </c>
      <c r="K25" s="146">
        <v>0</v>
      </c>
    </row>
    <row r="26" spans="1:11" ht="21" customHeight="1" thickBot="1">
      <c r="A26" s="29"/>
      <c r="B26" s="112" t="s">
        <v>65</v>
      </c>
      <c r="C26" s="156">
        <v>0</v>
      </c>
      <c r="D26" s="164">
        <v>0</v>
      </c>
      <c r="E26" s="153"/>
      <c r="F26" s="145">
        <v>0</v>
      </c>
      <c r="G26" s="152">
        <v>0</v>
      </c>
      <c r="H26" s="156">
        <f t="shared" si="0"/>
        <v>0</v>
      </c>
      <c r="I26" s="165">
        <v>0</v>
      </c>
      <c r="J26" s="151">
        <v>0</v>
      </c>
      <c r="K26" s="152">
        <v>0</v>
      </c>
    </row>
    <row r="27" spans="2:11" s="5" customFormat="1" ht="21.75" customHeight="1" thickBot="1" thickTop="1">
      <c r="B27" s="111" t="s">
        <v>19</v>
      </c>
      <c r="C27" s="105">
        <f>SUM(C10:C26)</f>
        <v>281887.43000000005</v>
      </c>
      <c r="D27" s="90">
        <f aca="true" t="shared" si="1" ref="D27:K27">SUM(D10:D26)</f>
        <v>139535.74</v>
      </c>
      <c r="E27" s="92">
        <f t="shared" si="1"/>
        <v>0</v>
      </c>
      <c r="F27" s="93">
        <f t="shared" si="1"/>
        <v>17809.010000000002</v>
      </c>
      <c r="G27" s="91">
        <f t="shared" si="1"/>
        <v>6307.33</v>
      </c>
      <c r="H27" s="105">
        <f t="shared" si="1"/>
        <v>293389.11</v>
      </c>
      <c r="I27" s="92">
        <f t="shared" si="1"/>
        <v>123154.21</v>
      </c>
      <c r="J27" s="93">
        <f t="shared" si="1"/>
        <v>0</v>
      </c>
      <c r="K27" s="91">
        <f t="shared" si="1"/>
        <v>0</v>
      </c>
    </row>
    <row r="28" s="7" customFormat="1" ht="21.75" customHeight="1">
      <c r="B28" s="6"/>
    </row>
    <row r="29" s="7" customFormat="1" ht="24.75" customHeight="1">
      <c r="B29" s="6"/>
    </row>
    <row r="30" spans="4:7" ht="12.75">
      <c r="D30" s="10"/>
      <c r="E30" s="10"/>
      <c r="F30" s="10"/>
      <c r="G30" s="10"/>
    </row>
    <row r="31" spans="4:7" ht="12.75">
      <c r="D31" s="10"/>
      <c r="E31" s="10"/>
      <c r="F31" s="10"/>
      <c r="G31" s="10"/>
    </row>
    <row r="32" spans="4:7" ht="12.75">
      <c r="D32" s="10"/>
      <c r="E32" s="10"/>
      <c r="F32" s="10"/>
      <c r="G32" s="10"/>
    </row>
    <row r="33" spans="4:7" ht="12.75">
      <c r="D33" s="10"/>
      <c r="E33" s="10"/>
      <c r="F33" s="10"/>
      <c r="G33" s="10"/>
    </row>
    <row r="34" spans="4:7" ht="12.75">
      <c r="D34" s="10"/>
      <c r="E34" s="10"/>
      <c r="F34" s="10"/>
      <c r="G34" s="10"/>
    </row>
    <row r="35" spans="4:7" ht="12.75">
      <c r="D35" s="10"/>
      <c r="E35" s="10"/>
      <c r="F35" s="10"/>
      <c r="G35" s="10"/>
    </row>
    <row r="36" spans="4:7" ht="12.75">
      <c r="D36" s="10"/>
      <c r="E36" s="10"/>
      <c r="F36" s="10"/>
      <c r="G36" s="10"/>
    </row>
  </sheetData>
  <sheetProtection/>
  <mergeCells count="13">
    <mergeCell ref="B7:B9"/>
    <mergeCell ref="J7:K8"/>
    <mergeCell ref="C8:C9"/>
    <mergeCell ref="D8:D9"/>
    <mergeCell ref="F8:F9"/>
    <mergeCell ref="G8:G9"/>
    <mergeCell ref="H8:H9"/>
    <mergeCell ref="I8:I9"/>
    <mergeCell ref="C4:K4"/>
    <mergeCell ref="C5:K5"/>
    <mergeCell ref="C7:D7"/>
    <mergeCell ref="F7:G7"/>
    <mergeCell ref="H7:I7"/>
  </mergeCells>
  <printOptions/>
  <pageMargins left="0.1968503937007874" right="0.22" top="0.59" bottom="0.5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</dc:creator>
  <cp:keywords/>
  <dc:description/>
  <cp:lastModifiedBy>art</cp:lastModifiedBy>
  <cp:lastPrinted>2009-11-09T12:07:07Z</cp:lastPrinted>
  <dcterms:created xsi:type="dcterms:W3CDTF">2001-07-27T08:47:51Z</dcterms:created>
  <dcterms:modified xsi:type="dcterms:W3CDTF">2010-06-01T08:28:31Z</dcterms:modified>
  <cp:category/>
  <cp:version/>
  <cp:contentType/>
  <cp:contentStatus/>
</cp:coreProperties>
</file>